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jillfite/Documents/"/>
    </mc:Choice>
  </mc:AlternateContent>
  <xr:revisionPtr revIDLastSave="0" documentId="13_ncr:1_{0A603F94-AEA9-344D-815B-8BCC7E94695B}" xr6:coauthVersionLast="47" xr6:coauthVersionMax="47" xr10:uidLastSave="{00000000-0000-0000-0000-000000000000}"/>
  <bookViews>
    <workbookView xWindow="0" yWindow="460" windowWidth="28800" windowHeight="16120" tabRatio="636" xr2:uid="{00000000-000D-0000-FFFF-FFFF00000000}"/>
  </bookViews>
  <sheets>
    <sheet name="2023 Spring NEW Intros" sheetId="1" r:id="rId1"/>
  </sheets>
  <definedNames>
    <definedName name="_xlnm._FilterDatabase" localSheetId="0" hidden="1">'2023 Spring NEW Intros'!$AG$1:$AG$104</definedName>
    <definedName name="_xlnm.Print_Area" localSheetId="0">'2023 Spring NEW Intros'!$A$1:$AB$101</definedName>
    <definedName name="_xlnm.Print_Titles" localSheetId="0">'2023 Spring NEW Intros'!$20:$23</definedName>
    <definedName name="Z_2F410863_295B_49EE_8779_BE92BCE954DF_.wvu.Cols" localSheetId="0" hidden="1">'2023 Spring NEW Intros'!$AD:$AF,'2023 Spring NEW Intros'!$AJ:$BN</definedName>
    <definedName name="Z_2F410863_295B_49EE_8779_BE92BCE954DF_.wvu.FilterData" localSheetId="0" hidden="1">'2023 Spring NEW Intros'!$AG$1:$AG$69</definedName>
    <definedName name="Z_2F410863_295B_49EE_8779_BE92BCE954DF_.wvu.PrintArea" localSheetId="0" hidden="1">'2023 Spring NEW Intros'!$A$1:$AE$69</definedName>
    <definedName name="Z_2F410863_295B_49EE_8779_BE92BCE954DF_.wvu.PrintTitles" localSheetId="0" hidden="1">'2023 Spring NEW Intros'!$20:$22</definedName>
    <definedName name="Z_71F486F7_AC23_4012_92EA_60EEE621ADFF_.wvu.Cols" localSheetId="0" hidden="1">'2023 Spring NEW Intros'!$AD:$AF,'2023 Spring NEW Intros'!$AJ:$BN</definedName>
    <definedName name="Z_71F486F7_AC23_4012_92EA_60EEE621ADFF_.wvu.FilterData" localSheetId="0" hidden="1">'2023 Spring NEW Intros'!$AG$1:$AG$69</definedName>
    <definedName name="Z_71F486F7_AC23_4012_92EA_60EEE621ADFF_.wvu.PrintArea" localSheetId="0" hidden="1">'2023 Spring NEW Intros'!$A$1:$AE$69</definedName>
    <definedName name="Z_71F486F7_AC23_4012_92EA_60EEE621ADFF_.wvu.PrintTitles" localSheetId="0" hidden="1">'2023 Spring NEW Intros'!$20:$22</definedName>
    <definedName name="Z_F48A945A_E99E_4940_A554_1221E692694E_.wvu.FilterData" localSheetId="0" hidden="1">'2023 Spring NEW Intros'!$AG$1:$AG$69</definedName>
    <definedName name="Z_F48A945A_E99E_4940_A554_1221E692694E_.wvu.PrintArea" localSheetId="0" hidden="1">'2023 Spring NEW Intros'!$A$1:$AE$69</definedName>
    <definedName name="Z_F48A945A_E99E_4940_A554_1221E692694E_.wvu.PrintTitles" localSheetId="0" hidden="1">'2023 Spring NEW Intros'!$20:$22</definedName>
  </definedNames>
  <calcPr calcId="191028"/>
  <customWorkbookViews>
    <customWorkbookView name="Peter - Personal View" guid="{71F486F7-AC23-4012-92EA-60EEE621ADFF}" mergeInterval="0" personalView="1" maximized="1" xWindow="1" yWindow="1" windowWidth="1280" windowHeight="580" tabRatio="636" activeSheetId="1"/>
    <customWorkbookView name="Randy - Personal View" guid="{F48A945A-E99E-4940-A554-1221E692694E}" mergeInterval="0" personalView="1" maximized="1" xWindow="1" yWindow="1" windowWidth="1440" windowHeight="659" tabRatio="636" activeSheetId="2"/>
    <customWorkbookView name="  - Personal View" guid="{2F410863-295B-49EE-8779-BE92BCE954DF}" mergeInterval="0" personalView="1" maximized="1" windowWidth="1276" windowHeight="769" tabRatio="636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K45" i="1" l="1"/>
  <c r="BJ45" i="1"/>
  <c r="BI45" i="1"/>
  <c r="BH45" i="1"/>
  <c r="BG45" i="1"/>
  <c r="BF45" i="1"/>
  <c r="BE45" i="1"/>
  <c r="AL45" i="1"/>
  <c r="AJ45" i="1"/>
  <c r="AG45" i="1"/>
  <c r="BK53" i="1"/>
  <c r="BJ53" i="1"/>
  <c r="BI53" i="1"/>
  <c r="BH53" i="1"/>
  <c r="BG53" i="1"/>
  <c r="BF53" i="1"/>
  <c r="BE53" i="1"/>
  <c r="AL53" i="1"/>
  <c r="AJ53" i="1"/>
  <c r="AG53" i="1"/>
  <c r="BK33" i="1"/>
  <c r="BJ33" i="1"/>
  <c r="BI33" i="1"/>
  <c r="BH33" i="1"/>
  <c r="BG33" i="1"/>
  <c r="BF33" i="1"/>
  <c r="BE33" i="1"/>
  <c r="AL33" i="1"/>
  <c r="AJ33" i="1"/>
  <c r="AG33" i="1"/>
  <c r="BK57" i="1"/>
  <c r="BJ57" i="1"/>
  <c r="BI57" i="1"/>
  <c r="BH57" i="1"/>
  <c r="BG57" i="1"/>
  <c r="BF57" i="1"/>
  <c r="BE57" i="1"/>
  <c r="AL57" i="1"/>
  <c r="AJ57" i="1"/>
  <c r="AG57" i="1"/>
  <c r="BK49" i="1"/>
  <c r="BJ49" i="1"/>
  <c r="BI49" i="1"/>
  <c r="BH49" i="1"/>
  <c r="BG49" i="1"/>
  <c r="BF49" i="1"/>
  <c r="BE49" i="1"/>
  <c r="AL49" i="1"/>
  <c r="AJ49" i="1"/>
  <c r="AG49" i="1"/>
  <c r="BK32" i="1"/>
  <c r="BJ32" i="1"/>
  <c r="BI32" i="1"/>
  <c r="BH32" i="1"/>
  <c r="BG32" i="1"/>
  <c r="BF32" i="1"/>
  <c r="BE32" i="1"/>
  <c r="AL32" i="1"/>
  <c r="AJ32" i="1"/>
  <c r="AG32" i="1"/>
  <c r="BK28" i="1"/>
  <c r="BJ28" i="1"/>
  <c r="BI28" i="1"/>
  <c r="BH28" i="1"/>
  <c r="BG28" i="1"/>
  <c r="BF28" i="1"/>
  <c r="BE28" i="1"/>
  <c r="AL28" i="1"/>
  <c r="AJ28" i="1"/>
  <c r="AG28" i="1"/>
  <c r="BL45" i="1" l="1"/>
  <c r="AP45" i="1" s="1"/>
  <c r="AN45" i="1"/>
  <c r="AN53" i="1"/>
  <c r="AN33" i="1"/>
  <c r="BL53" i="1"/>
  <c r="AR53" i="1" s="1"/>
  <c r="BL33" i="1"/>
  <c r="AR33" i="1" s="1"/>
  <c r="AN49" i="1"/>
  <c r="AN57" i="1"/>
  <c r="BL57" i="1"/>
  <c r="AR57" i="1" s="1"/>
  <c r="BL49" i="1"/>
  <c r="AR49" i="1" s="1"/>
  <c r="AN28" i="1"/>
  <c r="AN32" i="1"/>
  <c r="BL32" i="1"/>
  <c r="AP32" i="1" s="1"/>
  <c r="BL28" i="1"/>
  <c r="AR28" i="1" s="1"/>
  <c r="AG60" i="1"/>
  <c r="AG59" i="1"/>
  <c r="AG58" i="1"/>
  <c r="AG56" i="1"/>
  <c r="AG55" i="1"/>
  <c r="AG54" i="1"/>
  <c r="AG52" i="1"/>
  <c r="AG51" i="1"/>
  <c r="AG50" i="1"/>
  <c r="AG48" i="1"/>
  <c r="AG47" i="1"/>
  <c r="AG46" i="1"/>
  <c r="AG44" i="1"/>
  <c r="AG43" i="1"/>
  <c r="AG42" i="1"/>
  <c r="AG41" i="1"/>
  <c r="AG40" i="1"/>
  <c r="AG39" i="1"/>
  <c r="AG38" i="1"/>
  <c r="AG37" i="1"/>
  <c r="AG36" i="1"/>
  <c r="AG35" i="1"/>
  <c r="AG34" i="1"/>
  <c r="AG31" i="1"/>
  <c r="AG30" i="1"/>
  <c r="AG29" i="1"/>
  <c r="AG27" i="1"/>
  <c r="AG26" i="1"/>
  <c r="AG25" i="1"/>
  <c r="AG24" i="1"/>
  <c r="AR45" i="1" l="1"/>
  <c r="AT45" i="1" s="1"/>
  <c r="AP53" i="1"/>
  <c r="AT53" i="1" s="1"/>
  <c r="AP33" i="1"/>
  <c r="AT33" i="1" s="1"/>
  <c r="AP57" i="1"/>
  <c r="AT57" i="1" s="1"/>
  <c r="AR32" i="1"/>
  <c r="AT32" i="1" s="1"/>
  <c r="AP49" i="1"/>
  <c r="AT49" i="1" s="1"/>
  <c r="AP28" i="1"/>
  <c r="AT28" i="1" s="1"/>
  <c r="BK34" i="1"/>
  <c r="BJ34" i="1"/>
  <c r="BI34" i="1"/>
  <c r="BH34" i="1"/>
  <c r="BG34" i="1"/>
  <c r="BF34" i="1"/>
  <c r="BE34" i="1"/>
  <c r="AL34" i="1"/>
  <c r="AJ34" i="1"/>
  <c r="BK39" i="1"/>
  <c r="BJ39" i="1"/>
  <c r="BI39" i="1"/>
  <c r="BH39" i="1"/>
  <c r="BG39" i="1"/>
  <c r="BF39" i="1"/>
  <c r="BE39" i="1"/>
  <c r="AL39" i="1"/>
  <c r="AJ39" i="1"/>
  <c r="BK35" i="1"/>
  <c r="BJ35" i="1"/>
  <c r="BI35" i="1"/>
  <c r="BH35" i="1"/>
  <c r="BG35" i="1"/>
  <c r="BF35" i="1"/>
  <c r="BE35" i="1"/>
  <c r="AL35" i="1"/>
  <c r="AJ35" i="1"/>
  <c r="BK26" i="1"/>
  <c r="BJ26" i="1"/>
  <c r="BI26" i="1"/>
  <c r="BH26" i="1"/>
  <c r="BG26" i="1"/>
  <c r="BF26" i="1"/>
  <c r="BE26" i="1"/>
  <c r="AL26" i="1"/>
  <c r="AJ26" i="1"/>
  <c r="BK31" i="1"/>
  <c r="BJ31" i="1"/>
  <c r="BI31" i="1"/>
  <c r="BH31" i="1"/>
  <c r="BG31" i="1"/>
  <c r="BF31" i="1"/>
  <c r="BE31" i="1"/>
  <c r="AL31" i="1"/>
  <c r="AJ31" i="1"/>
  <c r="BE38" i="1"/>
  <c r="BF38" i="1"/>
  <c r="BG38" i="1"/>
  <c r="BH38" i="1"/>
  <c r="BI38" i="1"/>
  <c r="BJ38" i="1"/>
  <c r="BK38" i="1"/>
  <c r="AJ38" i="1"/>
  <c r="AL38" i="1"/>
  <c r="BE24" i="1"/>
  <c r="BF24" i="1"/>
  <c r="BG24" i="1"/>
  <c r="BH24" i="1"/>
  <c r="BI24" i="1"/>
  <c r="BJ24" i="1"/>
  <c r="BK24" i="1"/>
  <c r="BE25" i="1"/>
  <c r="BF25" i="1"/>
  <c r="BG25" i="1"/>
  <c r="BH25" i="1"/>
  <c r="BI25" i="1"/>
  <c r="BJ25" i="1"/>
  <c r="BK25" i="1"/>
  <c r="BE27" i="1"/>
  <c r="BF27" i="1"/>
  <c r="BG27" i="1"/>
  <c r="BH27" i="1"/>
  <c r="BI27" i="1"/>
  <c r="BJ27" i="1"/>
  <c r="BK27" i="1"/>
  <c r="BE29" i="1"/>
  <c r="BF29" i="1"/>
  <c r="BG29" i="1"/>
  <c r="BH29" i="1"/>
  <c r="BI29" i="1"/>
  <c r="BJ29" i="1"/>
  <c r="BK29" i="1"/>
  <c r="BE30" i="1"/>
  <c r="BF30" i="1"/>
  <c r="BG30" i="1"/>
  <c r="BH30" i="1"/>
  <c r="BI30" i="1"/>
  <c r="BJ30" i="1"/>
  <c r="BK30" i="1"/>
  <c r="BE36" i="1"/>
  <c r="BF36" i="1"/>
  <c r="BG36" i="1"/>
  <c r="BH36" i="1"/>
  <c r="BI36" i="1"/>
  <c r="BJ36" i="1"/>
  <c r="BK36" i="1"/>
  <c r="BE37" i="1"/>
  <c r="BF37" i="1"/>
  <c r="BG37" i="1"/>
  <c r="BH37" i="1"/>
  <c r="BI37" i="1"/>
  <c r="BJ37" i="1"/>
  <c r="BK37" i="1"/>
  <c r="BE40" i="1"/>
  <c r="BF40" i="1"/>
  <c r="BG40" i="1"/>
  <c r="BH40" i="1"/>
  <c r="BI40" i="1"/>
  <c r="BJ40" i="1"/>
  <c r="BK40" i="1"/>
  <c r="BE41" i="1"/>
  <c r="BF41" i="1"/>
  <c r="BG41" i="1"/>
  <c r="BH41" i="1"/>
  <c r="BI41" i="1"/>
  <c r="BJ41" i="1"/>
  <c r="BK41" i="1"/>
  <c r="BE42" i="1"/>
  <c r="BF42" i="1"/>
  <c r="BG42" i="1"/>
  <c r="BH42" i="1"/>
  <c r="BI42" i="1"/>
  <c r="BJ42" i="1"/>
  <c r="BK42" i="1"/>
  <c r="BE43" i="1"/>
  <c r="BF43" i="1"/>
  <c r="BG43" i="1"/>
  <c r="BH43" i="1"/>
  <c r="BI43" i="1"/>
  <c r="BJ43" i="1"/>
  <c r="BK43" i="1"/>
  <c r="BE44" i="1"/>
  <c r="BF44" i="1"/>
  <c r="BG44" i="1"/>
  <c r="BH44" i="1"/>
  <c r="BI44" i="1"/>
  <c r="BJ44" i="1"/>
  <c r="BK44" i="1"/>
  <c r="BE46" i="1"/>
  <c r="BF46" i="1"/>
  <c r="BG46" i="1"/>
  <c r="BH46" i="1"/>
  <c r="BI46" i="1"/>
  <c r="BJ46" i="1"/>
  <c r="BK46" i="1"/>
  <c r="BE47" i="1"/>
  <c r="BF47" i="1"/>
  <c r="BG47" i="1"/>
  <c r="BH47" i="1"/>
  <c r="BI47" i="1"/>
  <c r="BJ47" i="1"/>
  <c r="BK47" i="1"/>
  <c r="BE48" i="1"/>
  <c r="BF48" i="1"/>
  <c r="BG48" i="1"/>
  <c r="BH48" i="1"/>
  <c r="BI48" i="1"/>
  <c r="BJ48" i="1"/>
  <c r="BK48" i="1"/>
  <c r="BE50" i="1"/>
  <c r="BF50" i="1"/>
  <c r="BG50" i="1"/>
  <c r="BH50" i="1"/>
  <c r="BI50" i="1"/>
  <c r="BJ50" i="1"/>
  <c r="BK50" i="1"/>
  <c r="BE51" i="1"/>
  <c r="BF51" i="1"/>
  <c r="BG51" i="1"/>
  <c r="BH51" i="1"/>
  <c r="BI51" i="1"/>
  <c r="BJ51" i="1"/>
  <c r="BK51" i="1"/>
  <c r="BE52" i="1"/>
  <c r="BF52" i="1"/>
  <c r="BG52" i="1"/>
  <c r="BH52" i="1"/>
  <c r="BI52" i="1"/>
  <c r="BJ52" i="1"/>
  <c r="BK52" i="1"/>
  <c r="BE54" i="1"/>
  <c r="BF54" i="1"/>
  <c r="BG54" i="1"/>
  <c r="BH54" i="1"/>
  <c r="BI54" i="1"/>
  <c r="BJ54" i="1"/>
  <c r="BK54" i="1"/>
  <c r="BE55" i="1"/>
  <c r="BF55" i="1"/>
  <c r="BG55" i="1"/>
  <c r="BH55" i="1"/>
  <c r="BI55" i="1"/>
  <c r="BJ55" i="1"/>
  <c r="BK55" i="1"/>
  <c r="BE56" i="1"/>
  <c r="BF56" i="1"/>
  <c r="BG56" i="1"/>
  <c r="BH56" i="1"/>
  <c r="BI56" i="1"/>
  <c r="BJ56" i="1"/>
  <c r="BK56" i="1"/>
  <c r="BE58" i="1"/>
  <c r="BF58" i="1"/>
  <c r="BG58" i="1"/>
  <c r="BH58" i="1"/>
  <c r="BI58" i="1"/>
  <c r="BJ58" i="1"/>
  <c r="BK58" i="1"/>
  <c r="BE59" i="1"/>
  <c r="BF59" i="1"/>
  <c r="BG59" i="1"/>
  <c r="BH59" i="1"/>
  <c r="BI59" i="1"/>
  <c r="BJ59" i="1"/>
  <c r="BK59" i="1"/>
  <c r="BE60" i="1"/>
  <c r="BF60" i="1"/>
  <c r="BG60" i="1"/>
  <c r="BH60" i="1"/>
  <c r="BI60" i="1"/>
  <c r="BJ60" i="1"/>
  <c r="BK60" i="1"/>
  <c r="AJ24" i="1"/>
  <c r="AJ25" i="1"/>
  <c r="AJ27" i="1"/>
  <c r="AJ29" i="1"/>
  <c r="AJ30" i="1"/>
  <c r="AJ36" i="1"/>
  <c r="AJ37" i="1"/>
  <c r="AJ40" i="1"/>
  <c r="AJ41" i="1"/>
  <c r="AJ42" i="1"/>
  <c r="AJ43" i="1"/>
  <c r="AJ44" i="1"/>
  <c r="AJ46" i="1"/>
  <c r="AJ47" i="1"/>
  <c r="AJ48" i="1"/>
  <c r="AJ50" i="1"/>
  <c r="AJ51" i="1"/>
  <c r="AJ52" i="1"/>
  <c r="AJ54" i="1"/>
  <c r="AJ55" i="1"/>
  <c r="AJ56" i="1"/>
  <c r="AJ58" i="1"/>
  <c r="AJ59" i="1"/>
  <c r="AJ60" i="1"/>
  <c r="AL24" i="1"/>
  <c r="AL25" i="1"/>
  <c r="AL27" i="1"/>
  <c r="AL29" i="1"/>
  <c r="AL30" i="1"/>
  <c r="AL36" i="1"/>
  <c r="AL37" i="1"/>
  <c r="AL40" i="1"/>
  <c r="AL41" i="1"/>
  <c r="AL42" i="1"/>
  <c r="AL43" i="1"/>
  <c r="AL44" i="1"/>
  <c r="AL46" i="1"/>
  <c r="AL47" i="1"/>
  <c r="AL48" i="1"/>
  <c r="AL50" i="1"/>
  <c r="AL51" i="1"/>
  <c r="AL52" i="1"/>
  <c r="AL54" i="1"/>
  <c r="AL55" i="1"/>
  <c r="AL56" i="1"/>
  <c r="AL58" i="1"/>
  <c r="AL59" i="1"/>
  <c r="AL60" i="1"/>
  <c r="AP18" i="1"/>
  <c r="AR18" i="1"/>
  <c r="AJ20" i="1"/>
  <c r="AL20" i="1"/>
  <c r="AN39" i="1" l="1"/>
  <c r="AN31" i="1"/>
  <c r="AN26" i="1"/>
  <c r="AN43" i="1"/>
  <c r="AN51" i="1"/>
  <c r="AN41" i="1"/>
  <c r="AN24" i="1"/>
  <c r="AN35" i="1"/>
  <c r="AN25" i="1"/>
  <c r="AN38" i="1"/>
  <c r="AN60" i="1"/>
  <c r="AN50" i="1"/>
  <c r="AN40" i="1"/>
  <c r="AN52" i="1"/>
  <c r="AN59" i="1"/>
  <c r="AN48" i="1"/>
  <c r="AN37" i="1"/>
  <c r="AN34" i="1"/>
  <c r="AN54" i="1"/>
  <c r="AN58" i="1"/>
  <c r="AN47" i="1"/>
  <c r="AN36" i="1"/>
  <c r="AN27" i="1"/>
  <c r="AN56" i="1"/>
  <c r="AN46" i="1"/>
  <c r="AN30" i="1"/>
  <c r="AN42" i="1"/>
  <c r="AN55" i="1"/>
  <c r="AN44" i="1"/>
  <c r="AN29" i="1"/>
  <c r="BL34" i="1"/>
  <c r="BL39" i="1"/>
  <c r="BL35" i="1"/>
  <c r="BL26" i="1"/>
  <c r="BL37" i="1"/>
  <c r="BL59" i="1"/>
  <c r="BL55" i="1"/>
  <c r="BL52" i="1"/>
  <c r="BL50" i="1"/>
  <c r="BL46" i="1"/>
  <c r="BL44" i="1"/>
  <c r="BL42" i="1"/>
  <c r="BL40" i="1"/>
  <c r="BL30" i="1"/>
  <c r="BL29" i="1"/>
  <c r="BL60" i="1"/>
  <c r="BL58" i="1"/>
  <c r="BL56" i="1"/>
  <c r="BL54" i="1"/>
  <c r="BL51" i="1"/>
  <c r="BL48" i="1"/>
  <c r="BL47" i="1"/>
  <c r="BL43" i="1"/>
  <c r="BL41" i="1"/>
  <c r="BL27" i="1"/>
  <c r="BL25" i="1"/>
  <c r="BL24" i="1"/>
  <c r="BL38" i="1"/>
  <c r="BL36" i="1"/>
  <c r="BL31" i="1"/>
  <c r="AJ22" i="1"/>
  <c r="AL22" i="1"/>
  <c r="AP39" i="1" l="1"/>
  <c r="AP26" i="1"/>
  <c r="AP35" i="1"/>
  <c r="AP38" i="1"/>
  <c r="AP34" i="1"/>
  <c r="AN21" i="1"/>
  <c r="AP27" i="1"/>
  <c r="AR27" i="1"/>
  <c r="AP48" i="1"/>
  <c r="AR48" i="1"/>
  <c r="AR40" i="1"/>
  <c r="AP40" i="1"/>
  <c r="AP52" i="1"/>
  <c r="AR52" i="1"/>
  <c r="AR37" i="1"/>
  <c r="AP37" i="1"/>
  <c r="AP31" i="1"/>
  <c r="AP36" i="1"/>
  <c r="AR36" i="1"/>
  <c r="AR58" i="1"/>
  <c r="AP58" i="1"/>
  <c r="AR31" i="1"/>
  <c r="AP51" i="1"/>
  <c r="AR51" i="1"/>
  <c r="AR60" i="1"/>
  <c r="AP60" i="1"/>
  <c r="AR30" i="1"/>
  <c r="AP30" i="1"/>
  <c r="AR44" i="1"/>
  <c r="AP44" i="1"/>
  <c r="AR50" i="1"/>
  <c r="AP50" i="1"/>
  <c r="AR43" i="1"/>
  <c r="AP43" i="1"/>
  <c r="AP46" i="1"/>
  <c r="AR46" i="1"/>
  <c r="AR29" i="1"/>
  <c r="AP29" i="1"/>
  <c r="AR42" i="1"/>
  <c r="AP42" i="1"/>
  <c r="AP55" i="1"/>
  <c r="AR55" i="1"/>
  <c r="AP25" i="1"/>
  <c r="AR25" i="1"/>
  <c r="AR41" i="1"/>
  <c r="AP41" i="1"/>
  <c r="AP47" i="1"/>
  <c r="AR47" i="1"/>
  <c r="AP54" i="1"/>
  <c r="AR54" i="1"/>
  <c r="AP59" i="1"/>
  <c r="AR59" i="1"/>
  <c r="AP56" i="1"/>
  <c r="AR56" i="1"/>
  <c r="AR39" i="1" l="1"/>
  <c r="AT39" i="1" s="1"/>
  <c r="AR38" i="1"/>
  <c r="AT38" i="1" s="1"/>
  <c r="AR35" i="1"/>
  <c r="AT35" i="1" s="1"/>
  <c r="AR26" i="1"/>
  <c r="AT26" i="1" s="1"/>
  <c r="AR34" i="1"/>
  <c r="AT34" i="1" s="1"/>
  <c r="AT43" i="1"/>
  <c r="AT30" i="1"/>
  <c r="AT31" i="1"/>
  <c r="AT40" i="1"/>
  <c r="AT29" i="1"/>
  <c r="AT59" i="1"/>
  <c r="AR24" i="1"/>
  <c r="AP24" i="1"/>
  <c r="AT58" i="1"/>
  <c r="AT25" i="1"/>
  <c r="AT60" i="1"/>
  <c r="AT55" i="1"/>
  <c r="AT50" i="1"/>
  <c r="AT44" i="1"/>
  <c r="AT36" i="1"/>
  <c r="AT41" i="1"/>
  <c r="AT51" i="1"/>
  <c r="AT56" i="1"/>
  <c r="AT54" i="1"/>
  <c r="AT47" i="1"/>
  <c r="AT42" i="1"/>
  <c r="AT46" i="1"/>
  <c r="AT37" i="1"/>
  <c r="AT52" i="1"/>
  <c r="AT48" i="1"/>
  <c r="AT27" i="1"/>
  <c r="AP20" i="1" l="1"/>
  <c r="AP22" i="1"/>
  <c r="AT24" i="1"/>
  <c r="AR20" i="1"/>
  <c r="AR22" i="1"/>
  <c r="AT22" i="1" l="1"/>
  <c r="AT21" i="1"/>
</calcChain>
</file>

<file path=xl/sharedStrings.xml><?xml version="1.0" encoding="utf-8"?>
<sst xmlns="http://schemas.openxmlformats.org/spreadsheetml/2006/main" count="214" uniqueCount="126">
  <si>
    <t xml:space="preserve">                       Customer</t>
  </si>
  <si>
    <t xml:space="preserve">                       Street Address</t>
  </si>
  <si>
    <t xml:space="preserve">                       City</t>
  </si>
  <si>
    <t xml:space="preserve">                       State</t>
  </si>
  <si>
    <t xml:space="preserve">Zip: </t>
  </si>
  <si>
    <t xml:space="preserve">                      Telephone</t>
  </si>
  <si>
    <t xml:space="preserve">                      Fax Number</t>
  </si>
  <si>
    <t xml:space="preserve">                      Email Address</t>
  </si>
  <si>
    <t xml:space="preserve">                      Contact Name</t>
  </si>
  <si>
    <t>PRICING</t>
  </si>
  <si>
    <t>Order Date</t>
  </si>
  <si>
    <t>Salesperson</t>
  </si>
  <si>
    <t>Ship Date</t>
  </si>
  <si>
    <t>total</t>
  </si>
  <si>
    <t>PL1</t>
  </si>
  <si>
    <t>PL2</t>
  </si>
  <si>
    <t>PL4</t>
  </si>
  <si>
    <t>PL5</t>
  </si>
  <si>
    <t>PL6</t>
  </si>
  <si>
    <t>PL7</t>
  </si>
  <si>
    <t>PL8</t>
  </si>
  <si>
    <t>Qty</t>
  </si>
  <si>
    <t>plants</t>
  </si>
  <si>
    <t>dollars</t>
  </si>
  <si>
    <t>Description</t>
  </si>
  <si>
    <t>Size</t>
  </si>
  <si>
    <t>Pack</t>
  </si>
  <si>
    <t>Units</t>
  </si>
  <si>
    <t>COMMENTS</t>
  </si>
  <si>
    <t>Tags (Circle)</t>
  </si>
  <si>
    <t>Item #</t>
  </si>
  <si>
    <t xml:space="preserve">Qty </t>
  </si>
  <si>
    <t>Ship Date --&gt;</t>
  </si>
  <si>
    <t>3" plug</t>
  </si>
  <si>
    <t>Achillea milefolium Desert Eve™ pp22369</t>
  </si>
  <si>
    <t>*Available to ship starting January 2023*</t>
  </si>
  <si>
    <t>*Pricing to be determined*</t>
  </si>
  <si>
    <t>Yes          No</t>
  </si>
  <si>
    <t>9725 Hemingway Ave S. Cottage Grove, MN 55016</t>
  </si>
  <si>
    <t xml:space="preserve">Email:  info@gardenworldinc.com     Toll Free:  1.800.839.2851     Fax:  651.646.9569       </t>
  </si>
  <si>
    <t xml:space="preserve">Alcea rosea Spotlight™ Purple Rain </t>
  </si>
  <si>
    <t>Artemisia gmelinii Sunfern™ Olympia pp33775</t>
  </si>
  <si>
    <t>Astilbe chinensis Fireworks Pink</t>
  </si>
  <si>
    <t>2-3 eye</t>
  </si>
  <si>
    <t xml:space="preserve">  2023 Spring New Varieties                                                                                              </t>
  </si>
  <si>
    <t xml:space="preserve">Buddleia Chrysalis™ Blue pp33842 </t>
  </si>
  <si>
    <t xml:space="preserve">Buddleia Chrysalis™ Cranberry pp33845 </t>
  </si>
  <si>
    <t xml:space="preserve">Buddleia Chrysalis™ Pink pp33843 </t>
  </si>
  <si>
    <t>Buddleia Chrysalis™ White pp33846</t>
  </si>
  <si>
    <t>Calla Airbrush</t>
  </si>
  <si>
    <t>16/18cm</t>
  </si>
  <si>
    <t>Chrysanthemum Mammoth™ Dark Bronze Daisy pp19043</t>
  </si>
  <si>
    <t>Clematis Little Lemons pp32355</t>
  </si>
  <si>
    <t>3.5" pot</t>
  </si>
  <si>
    <t>Coreopsis Li'l Bang™ Candy Stripes</t>
  </si>
  <si>
    <t>Coreopsis Uptick™ Red pp33866</t>
  </si>
  <si>
    <t>72 cell</t>
  </si>
  <si>
    <t>Delosperma Ocean Sunset™ Orange Glow ppaf</t>
  </si>
  <si>
    <t>2" plug</t>
  </si>
  <si>
    <t>Dianthus gratianopolitanus Vivid™ Cherry Charm pp30871</t>
  </si>
  <si>
    <t>Dianthus Mountain Frost™ Ruby Snow pp33460</t>
  </si>
  <si>
    <t>Dicentra spectabilis Ruby Gold</t>
  </si>
  <si>
    <t>Doronicum caucasicum Little Leo</t>
  </si>
  <si>
    <t>50 cell</t>
  </si>
  <si>
    <t>Echinacea Artisan™ Yellow Ombre ppaf</t>
  </si>
  <si>
    <t>Echinacea Panama™ Red</t>
  </si>
  <si>
    <t>Echinacea SunSeekers Rainbow ppaf</t>
  </si>
  <si>
    <t>Echinacea SunsSeekers Tequila Sunrise ppaf</t>
  </si>
  <si>
    <t>Echinacea Sweet Sandia</t>
  </si>
  <si>
    <t>Colocasia Polargreen™</t>
  </si>
  <si>
    <t>Colocasia Royal Hawaiian® Black Coral pp23896</t>
  </si>
  <si>
    <t>Colocasia Royal Hawaiian® Blue Hawaii pp20003</t>
  </si>
  <si>
    <t>Colocasia Royal Hawaiian® Waikiki ppaf</t>
  </si>
  <si>
    <t>Athyrium niponicum Silver Falls</t>
  </si>
  <si>
    <t>Osmunda cinnamomea</t>
  </si>
  <si>
    <t>Geranium cantabrigiense Intense</t>
  </si>
  <si>
    <t>Geum chiloense Double Bloody Mary</t>
  </si>
  <si>
    <t>Schizachyrium scoparium Chameleon pp31339</t>
  </si>
  <si>
    <t>Heliopsis helianthoides var. scabra Luna Rojo</t>
  </si>
  <si>
    <t>Hemerocallis Band of Fire</t>
  </si>
  <si>
    <t>Hemerocallis Charles Johnston</t>
  </si>
  <si>
    <t>Hemerocallis Collage</t>
  </si>
  <si>
    <t>Hemerocallis Perceptive</t>
  </si>
  <si>
    <t>Hemerocallis Pointed Perfection</t>
  </si>
  <si>
    <t>#1 Div.</t>
  </si>
  <si>
    <t>Heuchera Carnival™ Cinnamon Stick ppaf</t>
  </si>
  <si>
    <t>Heuchera Northern Exposure™ Black pp30583</t>
  </si>
  <si>
    <t>Hosta Glad Rags</t>
  </si>
  <si>
    <t>Hosta Let's Twist Again</t>
  </si>
  <si>
    <t>Hosta Summer Lovin</t>
  </si>
  <si>
    <t>Iberis First Flush™ Lavender ppaf</t>
  </si>
  <si>
    <t>Iris ensata Gold Bound</t>
  </si>
  <si>
    <t>Iris germanica Edith Wolford</t>
  </si>
  <si>
    <t>Iris siberica Peacock Butterfly ™ Mission Bay</t>
  </si>
  <si>
    <t>Leucanthemum spuperbum White Lion</t>
  </si>
  <si>
    <t>Limonium gmellinii Dazzle Rocks pp33240</t>
  </si>
  <si>
    <t>Lysimachia alfredii Night Light ppaf</t>
  </si>
  <si>
    <t>Monarda Bee Mine™ Red</t>
  </si>
  <si>
    <t>Penstemon barbatus Rock Candy™ Light Pink pp27787</t>
  </si>
  <si>
    <t>Perovskia atriplicifolia Bluesette</t>
  </si>
  <si>
    <t>Phlox Early® Magenta</t>
  </si>
  <si>
    <t>Phlox Flame™ Watermelon ppaf</t>
  </si>
  <si>
    <t>Phlox Flame™ Pink Eye ppaf</t>
  </si>
  <si>
    <t>Phlox Orchid Green</t>
  </si>
  <si>
    <t>Phlox Orchid Yellow</t>
  </si>
  <si>
    <t>Phlox Olympus</t>
  </si>
  <si>
    <t>Playtcodon grandiflorus Double Blue</t>
  </si>
  <si>
    <t>Polemonium reptans Stairway to Heaven pp15187</t>
  </si>
  <si>
    <t>Salvia nemorosa Dark Matter™</t>
  </si>
  <si>
    <t>Sedum spurium What a Doozy</t>
  </si>
  <si>
    <t>Sedum SunSparkler® Dream Dazzler Orange</t>
  </si>
  <si>
    <t>Sempervivum SuperSemp™ Jade</t>
  </si>
  <si>
    <t>Sempervivum Chick Charms® Gold Rush ppaf</t>
  </si>
  <si>
    <t>Sempervivum Chick Charms® Lotus Blossom ppaf</t>
  </si>
  <si>
    <t>Veronica longifolia Skyward™ Blue</t>
  </si>
  <si>
    <t>Veronica longifolia Skyward™ Pink</t>
  </si>
  <si>
    <t>Veronica Purpleicious pp17639</t>
  </si>
  <si>
    <t>Scabiosa columbaria Giga® Blue</t>
  </si>
  <si>
    <t>2.5" pot</t>
  </si>
  <si>
    <t>OT Hybrid Lily Zelmira</t>
  </si>
  <si>
    <t>Asiatic Lily Forever Susan</t>
  </si>
  <si>
    <t>Oriental Lily Tigermonn</t>
  </si>
  <si>
    <t>14/16</t>
  </si>
  <si>
    <t>12/14</t>
  </si>
  <si>
    <t>Roselily™ Editha</t>
  </si>
  <si>
    <t>15/17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</si>
</sst>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#"/>
    <numFmt numFmtId="165" formatCode="#,##0.000"/>
    <numFmt numFmtId="166" formatCode="[$-409]d\-mmm;@"/>
    <numFmt numFmtId="167" formatCode="_(* #,##0_);_(* \(#,##0\);_(* &quot;-&quot;??_);_(@_)"/>
    <numFmt numFmtId="168" formatCode="m/d;@"/>
  </numFmts>
  <fonts count="42">
    <font>
      <sz val="9"/>
      <name val="Geneva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sz val="10"/>
      <name val="Geneva"/>
      <family val="2"/>
    </font>
    <font>
      <b/>
      <sz val="8"/>
      <name val="Calibri"/>
      <family val="2"/>
    </font>
    <font>
      <sz val="8"/>
      <name val="Calibri"/>
      <family val="2"/>
    </font>
    <font>
      <sz val="1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20"/>
      <name val="Calibri"/>
      <family val="2"/>
    </font>
    <font>
      <b/>
      <i/>
      <sz val="14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theme="0"/>
      <name val="Calibri"/>
      <family val="2"/>
    </font>
    <font>
      <i/>
      <sz val="12"/>
      <name val="Calibri"/>
      <family val="2"/>
    </font>
    <font>
      <b/>
      <u/>
      <sz val="10"/>
      <name val="Calibri"/>
      <family val="2"/>
    </font>
    <font>
      <sz val="10"/>
      <name val="Arial"/>
      <family val="2"/>
    </font>
    <font>
      <b/>
      <sz val="8"/>
      <color rgb="FF750030"/>
      <name val="Calibri"/>
      <family val="2"/>
    </font>
    <font>
      <b/>
      <sz val="12"/>
      <name val="Calibri"/>
      <family val="2"/>
    </font>
    <font>
      <b/>
      <u/>
      <sz val="10"/>
      <color rgb="FF4B3B4B"/>
      <name val="Calibri"/>
      <family val="2"/>
    </font>
    <font>
      <b/>
      <sz val="10"/>
      <color theme="0"/>
      <name val="Calibri"/>
      <family val="2"/>
    </font>
    <font>
      <b/>
      <sz val="8"/>
      <color rgb="FFFF0000"/>
      <name val="Calibri"/>
      <family val="2"/>
    </font>
    <font>
      <u/>
      <sz val="9"/>
      <color theme="11"/>
      <name val="Geneva"/>
      <family val="2"/>
    </font>
    <font>
      <b/>
      <sz val="10"/>
      <color rgb="FF750030"/>
      <name val="Calibri"/>
      <family val="2"/>
    </font>
    <font>
      <b/>
      <sz val="14"/>
      <name val="Calibri"/>
      <family val="2"/>
    </font>
    <font>
      <b/>
      <sz val="10"/>
      <color rgb="FF005077"/>
      <name val="Calibri"/>
      <family val="2"/>
    </font>
    <font>
      <b/>
      <sz val="8"/>
      <color theme="0"/>
      <name val="Calibri"/>
      <family val="2"/>
    </font>
    <font>
      <sz val="8"/>
      <color rgb="FF75003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8"/>
      <name val="ArialMT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3B4B"/>
        <bgColor indexed="64"/>
      </patternFill>
    </fill>
    <fill>
      <patternFill patternType="solid">
        <fgColor rgb="FF005077"/>
        <bgColor indexed="64"/>
      </patternFill>
    </fill>
    <fill>
      <patternFill patternType="solid">
        <fgColor rgb="FF9BA71C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 diagonalDown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indexed="22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3">
    <xf numFmtId="164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24" fillId="0" borderId="0"/>
    <xf numFmtId="9" fontId="3" fillId="0" borderId="0" applyFon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</cellStyleXfs>
  <cellXfs count="280">
    <xf numFmtId="164" fontId="0" fillId="0" borderId="0" xfId="0"/>
    <xf numFmtId="164" fontId="6" fillId="0" borderId="0" xfId="0" applyFont="1"/>
    <xf numFmtId="0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center"/>
    </xf>
    <xf numFmtId="0" fontId="6" fillId="0" borderId="0" xfId="0" applyNumberFormat="1" applyFont="1"/>
    <xf numFmtId="1" fontId="6" fillId="0" borderId="0" xfId="0" applyNumberFormat="1" applyFont="1" applyAlignment="1">
      <alignment horizontal="center"/>
    </xf>
    <xf numFmtId="164" fontId="15" fillId="0" borderId="0" xfId="0" applyFont="1" applyAlignment="1">
      <alignment horizontal="center"/>
    </xf>
    <xf numFmtId="164" fontId="7" fillId="0" borderId="0" xfId="0" applyFont="1"/>
    <xf numFmtId="0" fontId="10" fillId="0" borderId="0" xfId="0" applyNumberFormat="1" applyFont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164" fontId="6" fillId="0" borderId="0" xfId="0" applyFont="1" applyAlignment="1">
      <alignment horizontal="right"/>
    </xf>
    <xf numFmtId="167" fontId="6" fillId="0" borderId="0" xfId="1" applyNumberFormat="1" applyFont="1"/>
    <xf numFmtId="44" fontId="6" fillId="0" borderId="0" xfId="2" applyFont="1"/>
    <xf numFmtId="0" fontId="10" fillId="0" borderId="0" xfId="0" applyNumberFormat="1" applyFont="1" applyAlignment="1">
      <alignment horizontal="left"/>
    </xf>
    <xf numFmtId="165" fontId="8" fillId="0" borderId="0" xfId="2" applyNumberFormat="1" applyFont="1" applyAlignment="1">
      <alignment horizontal="right"/>
    </xf>
    <xf numFmtId="164" fontId="10" fillId="0" borderId="0" xfId="0" applyFont="1" applyAlignment="1">
      <alignment horizontal="left"/>
    </xf>
    <xf numFmtId="165" fontId="16" fillId="0" borderId="0" xfId="2" applyNumberFormat="1" applyFont="1" applyAlignment="1">
      <alignment horizontal="right"/>
    </xf>
    <xf numFmtId="0" fontId="9" fillId="2" borderId="0" xfId="0" applyNumberFormat="1" applyFont="1" applyFill="1" applyAlignment="1">
      <alignment horizontal="center" vertical="center"/>
    </xf>
    <xf numFmtId="44" fontId="11" fillId="0" borderId="0" xfId="2" applyFont="1" applyAlignment="1">
      <alignment horizontal="center"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164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167" fontId="6" fillId="0" borderId="0" xfId="1" applyNumberFormat="1" applyFont="1" applyAlignment="1">
      <alignment vertical="center"/>
    </xf>
    <xf numFmtId="164" fontId="6" fillId="0" borderId="0" xfId="0" applyFont="1" applyAlignment="1">
      <alignment vertical="center"/>
    </xf>
    <xf numFmtId="44" fontId="6" fillId="0" borderId="0" xfId="2" applyFont="1" applyAlignment="1">
      <alignment vertical="center"/>
    </xf>
    <xf numFmtId="0" fontId="14" fillId="0" borderId="0" xfId="0" applyNumberFormat="1" applyFont="1"/>
    <xf numFmtId="164" fontId="0" fillId="0" borderId="0" xfId="0" applyAlignment="1">
      <alignment horizontal="center"/>
    </xf>
    <xf numFmtId="0" fontId="6" fillId="0" borderId="4" xfId="0" applyNumberFormat="1" applyFont="1" applyBorder="1" applyAlignment="1">
      <alignment horizontal="center"/>
    </xf>
    <xf numFmtId="44" fontId="6" fillId="0" borderId="0" xfId="2" applyFont="1" applyAlignment="1">
      <alignment horizontal="center"/>
    </xf>
    <xf numFmtId="164" fontId="16" fillId="0" borderId="0" xfId="0" applyFont="1" applyAlignment="1">
      <alignment horizontal="center"/>
    </xf>
    <xf numFmtId="44" fontId="6" fillId="0" borderId="4" xfId="2" applyFont="1" applyBorder="1" applyAlignment="1">
      <alignment horizontal="center"/>
    </xf>
    <xf numFmtId="0" fontId="6" fillId="0" borderId="0" xfId="1" applyNumberFormat="1" applyFont="1" applyAlignment="1">
      <alignment horizontal="center"/>
    </xf>
    <xf numFmtId="0" fontId="6" fillId="0" borderId="11" xfId="0" applyNumberFormat="1" applyFont="1" applyBorder="1" applyAlignment="1">
      <alignment horizontal="center"/>
    </xf>
    <xf numFmtId="164" fontId="16" fillId="0" borderId="0" xfId="0" applyFont="1"/>
    <xf numFmtId="3" fontId="6" fillId="0" borderId="0" xfId="0" applyNumberFormat="1" applyFont="1"/>
    <xf numFmtId="164" fontId="10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64" fontId="6" fillId="0" borderId="16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44" fontId="5" fillId="0" borderId="0" xfId="2" applyFont="1"/>
    <xf numFmtId="0" fontId="5" fillId="0" borderId="0" xfId="0" applyNumberFormat="1" applyFont="1"/>
    <xf numFmtId="0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left" vertical="center"/>
    </xf>
    <xf numFmtId="0" fontId="26" fillId="0" borderId="0" xfId="3" applyFont="1"/>
    <xf numFmtId="0" fontId="26" fillId="0" borderId="7" xfId="3" applyFont="1" applyBorder="1"/>
    <xf numFmtId="0" fontId="6" fillId="0" borderId="7" xfId="0" applyNumberFormat="1" applyFont="1" applyBorder="1"/>
    <xf numFmtId="0" fontId="5" fillId="0" borderId="7" xfId="0" applyNumberFormat="1" applyFont="1" applyBorder="1" applyAlignment="1">
      <alignment horizontal="center"/>
    </xf>
    <xf numFmtId="0" fontId="29" fillId="0" borderId="0" xfId="0" applyNumberFormat="1" applyFont="1"/>
    <xf numFmtId="44" fontId="5" fillId="0" borderId="0" xfId="2" applyFont="1" applyAlignment="1">
      <alignment vertical="center"/>
    </xf>
    <xf numFmtId="0" fontId="5" fillId="0" borderId="0" xfId="0" applyNumberFormat="1" applyFont="1" applyAlignment="1">
      <alignment vertical="center"/>
    </xf>
    <xf numFmtId="44" fontId="5" fillId="0" borderId="0" xfId="2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5" fillId="0" borderId="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7" xfId="0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17" fillId="0" borderId="0" xfId="3" applyFont="1" applyAlignment="1">
      <alignment horizontal="right" vertical="center"/>
    </xf>
    <xf numFmtId="168" fontId="6" fillId="0" borderId="10" xfId="0" applyNumberFormat="1" applyFont="1" applyBorder="1" applyAlignment="1">
      <alignment horizontal="center"/>
    </xf>
    <xf numFmtId="164" fontId="16" fillId="0" borderId="0" xfId="0" applyFont="1" applyAlignment="1">
      <alignment horizontal="left" vertical="center"/>
    </xf>
    <xf numFmtId="164" fontId="16" fillId="0" borderId="0" xfId="0" applyFont="1" applyAlignment="1">
      <alignment horizontal="right" vertical="center"/>
    </xf>
    <xf numFmtId="1" fontId="1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 vertical="center"/>
    </xf>
    <xf numFmtId="1" fontId="22" fillId="0" borderId="0" xfId="0" applyNumberFormat="1" applyFont="1"/>
    <xf numFmtId="1" fontId="8" fillId="0" borderId="0" xfId="0" applyNumberFormat="1" applyFont="1" applyAlignment="1">
      <alignment horizontal="right"/>
    </xf>
    <xf numFmtId="1" fontId="5" fillId="0" borderId="5" xfId="0" applyNumberFormat="1" applyFont="1" applyBorder="1" applyAlignment="1">
      <alignment horizontal="center" vertical="center"/>
    </xf>
    <xf numFmtId="1" fontId="32" fillId="0" borderId="0" xfId="0" applyNumberFormat="1" applyFont="1" applyAlignment="1">
      <alignment horizontal="right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right"/>
    </xf>
    <xf numFmtId="164" fontId="33" fillId="0" borderId="0" xfId="0" applyFont="1" applyAlignment="1"/>
    <xf numFmtId="0" fontId="6" fillId="0" borderId="0" xfId="0" applyNumberFormat="1" applyFont="1" applyFill="1"/>
    <xf numFmtId="0" fontId="6" fillId="0" borderId="0" xfId="0" applyNumberFormat="1" applyFont="1" applyFill="1" applyAlignment="1">
      <alignment vertical="center"/>
    </xf>
    <xf numFmtId="0" fontId="9" fillId="0" borderId="0" xfId="0" applyNumberFormat="1" applyFont="1" applyFill="1"/>
    <xf numFmtId="0" fontId="5" fillId="0" borderId="0" xfId="0" applyNumberFormat="1" applyFont="1" applyFill="1"/>
    <xf numFmtId="164" fontId="6" fillId="0" borderId="0" xfId="0" applyFont="1" applyFill="1"/>
    <xf numFmtId="0" fontId="6" fillId="0" borderId="5" xfId="0" applyNumberFormat="1" applyFont="1" applyFill="1" applyBorder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44" fontId="6" fillId="0" borderId="4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44" fontId="6" fillId="0" borderId="0" xfId="0" applyNumberFormat="1" applyFont="1" applyFill="1" applyAlignment="1">
      <alignment horizontal="center"/>
    </xf>
    <xf numFmtId="37" fontId="5" fillId="0" borderId="0" xfId="0" applyNumberFormat="1" applyFont="1" applyFill="1"/>
    <xf numFmtId="37" fontId="6" fillId="0" borderId="0" xfId="0" applyNumberFormat="1" applyFont="1" applyFill="1"/>
    <xf numFmtId="44" fontId="21" fillId="5" borderId="0" xfId="0" applyNumberFormat="1" applyFont="1" applyFill="1"/>
    <xf numFmtId="0" fontId="21" fillId="6" borderId="0" xfId="0" applyNumberFormat="1" applyFont="1" applyFill="1"/>
    <xf numFmtId="0" fontId="21" fillId="6" borderId="0" xfId="0" applyNumberFormat="1" applyFont="1" applyFill="1" applyAlignment="1">
      <alignment vertical="center"/>
    </xf>
    <xf numFmtId="44" fontId="21" fillId="6" borderId="0" xfId="0" applyNumberFormat="1" applyFont="1" applyFill="1"/>
    <xf numFmtId="44" fontId="21" fillId="6" borderId="0" xfId="2" applyFont="1" applyFill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1" fontId="5" fillId="0" borderId="8" xfId="2" applyNumberFormat="1" applyFont="1" applyFill="1" applyBorder="1" applyAlignment="1">
      <alignment horizontal="center"/>
    </xf>
    <xf numFmtId="1" fontId="5" fillId="0" borderId="11" xfId="2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168" fontId="5" fillId="0" borderId="4" xfId="0" applyNumberFormat="1" applyFont="1" applyFill="1" applyBorder="1" applyAlignment="1">
      <alignment horizontal="center"/>
    </xf>
    <xf numFmtId="164" fontId="5" fillId="0" borderId="0" xfId="0" applyFont="1" applyAlignment="1">
      <alignment horizontal="right"/>
    </xf>
    <xf numFmtId="14" fontId="5" fillId="3" borderId="13" xfId="0" applyNumberFormat="1" applyFont="1" applyFill="1" applyBorder="1" applyAlignment="1" applyProtection="1">
      <alignment horizontal="right"/>
    </xf>
    <xf numFmtId="166" fontId="5" fillId="0" borderId="0" xfId="0" applyNumberFormat="1" applyFont="1" applyAlignment="1" applyProtection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15" fillId="0" borderId="0" xfId="0" applyFont="1" applyFill="1" applyAlignment="1">
      <alignment horizont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1" fontId="5" fillId="0" borderId="20" xfId="0" applyNumberFormat="1" applyFont="1" applyBorder="1" applyAlignment="1">
      <alignment horizontal="center"/>
    </xf>
    <xf numFmtId="14" fontId="5" fillId="3" borderId="0" xfId="0" applyNumberFormat="1" applyFont="1" applyFill="1" applyBorder="1" applyAlignment="1" applyProtection="1"/>
    <xf numFmtId="164" fontId="18" fillId="4" borderId="3" xfId="0" applyFont="1" applyFill="1" applyBorder="1" applyAlignment="1">
      <alignment vertical="center"/>
    </xf>
    <xf numFmtId="164" fontId="18" fillId="4" borderId="1" xfId="0" applyFont="1" applyFill="1" applyBorder="1" applyAlignment="1">
      <alignment vertical="center"/>
    </xf>
    <xf numFmtId="164" fontId="18" fillId="4" borderId="2" xfId="0" applyFont="1" applyFill="1" applyBorder="1" applyAlignment="1">
      <alignment vertical="center"/>
    </xf>
    <xf numFmtId="44" fontId="5" fillId="0" borderId="5" xfId="2" applyFont="1" applyBorder="1" applyAlignment="1">
      <alignment horizontal="center"/>
    </xf>
    <xf numFmtId="164" fontId="25" fillId="0" borderId="0" xfId="0" applyFont="1" applyAlignment="1">
      <alignment horizontal="center"/>
    </xf>
    <xf numFmtId="44" fontId="25" fillId="0" borderId="0" xfId="2" applyFont="1" applyAlignment="1">
      <alignment horizontal="center"/>
    </xf>
    <xf numFmtId="1" fontId="31" fillId="0" borderId="0" xfId="0" applyNumberFormat="1" applyFont="1" applyAlignment="1">
      <alignment horizontal="left" vertical="top"/>
    </xf>
    <xf numFmtId="164" fontId="6" fillId="3" borderId="1" xfId="0" applyFont="1" applyFill="1" applyBorder="1" applyAlignment="1" applyProtection="1">
      <alignment vertical="top" wrapText="1"/>
      <protection locked="0"/>
    </xf>
    <xf numFmtId="164" fontId="6" fillId="3" borderId="2" xfId="0" applyFont="1" applyFill="1" applyBorder="1" applyAlignment="1" applyProtection="1">
      <alignment vertical="top" wrapText="1"/>
      <protection locked="0"/>
    </xf>
    <xf numFmtId="0" fontId="23" fillId="0" borderId="7" xfId="0" applyNumberFormat="1" applyFont="1" applyBorder="1" applyAlignment="1">
      <alignment horizontal="center"/>
    </xf>
    <xf numFmtId="0" fontId="27" fillId="4" borderId="1" xfId="0" applyNumberFormat="1" applyFont="1" applyFill="1" applyBorder="1" applyAlignment="1">
      <alignment horizontal="center"/>
    </xf>
    <xf numFmtId="0" fontId="27" fillId="4" borderId="2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 vertical="center"/>
    </xf>
    <xf numFmtId="164" fontId="31" fillId="0" borderId="0" xfId="0" applyFont="1" applyAlignment="1">
      <alignment horizontal="left" vertical="center"/>
    </xf>
    <xf numFmtId="164" fontId="6" fillId="0" borderId="0" xfId="0" applyFont="1" applyBorder="1" applyAlignment="1"/>
    <xf numFmtId="1" fontId="21" fillId="3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4" fontId="37" fillId="0" borderId="16" xfId="0" applyFont="1" applyBorder="1"/>
    <xf numFmtId="164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0" fontId="26" fillId="0" borderId="0" xfId="3" applyFont="1" applyBorder="1"/>
    <xf numFmtId="0" fontId="17" fillId="0" borderId="0" xfId="3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4" fontId="5" fillId="3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>
      <alignment horizontal="center" vertical="center"/>
    </xf>
    <xf numFmtId="164" fontId="7" fillId="0" borderId="0" xfId="0" applyFont="1" applyBorder="1"/>
    <xf numFmtId="0" fontId="23" fillId="0" borderId="0" xfId="0" applyNumberFormat="1" applyFont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center"/>
    </xf>
    <xf numFmtId="164" fontId="6" fillId="3" borderId="0" xfId="0" applyFont="1" applyFill="1" applyBorder="1" applyAlignment="1" applyProtection="1">
      <alignment vertical="top" wrapText="1"/>
      <protection locked="0"/>
    </xf>
    <xf numFmtId="164" fontId="6" fillId="3" borderId="10" xfId="0" applyFont="1" applyFill="1" applyBorder="1" applyAlignment="1" applyProtection="1">
      <alignment vertical="top" wrapText="1"/>
      <protection locked="0"/>
    </xf>
    <xf numFmtId="164" fontId="37" fillId="0" borderId="15" xfId="0" applyFont="1" applyBorder="1" applyAlignment="1">
      <alignment horizontal="left"/>
    </xf>
    <xf numFmtId="164" fontId="0" fillId="0" borderId="0" xfId="0" applyBorder="1"/>
    <xf numFmtId="164" fontId="18" fillId="0" borderId="0" xfId="0" applyFont="1" applyFill="1" applyBorder="1" applyAlignment="1">
      <alignment vertical="center"/>
    </xf>
    <xf numFmtId="164" fontId="38" fillId="0" borderId="0" xfId="0" applyFont="1"/>
    <xf numFmtId="164" fontId="37" fillId="0" borderId="16" xfId="0" applyFont="1" applyBorder="1" applyAlignment="1">
      <alignment horizontal="center"/>
    </xf>
    <xf numFmtId="164" fontId="37" fillId="0" borderId="27" xfId="0" applyFont="1" applyBorder="1"/>
    <xf numFmtId="164" fontId="38" fillId="0" borderId="19" xfId="0" applyFont="1" applyBorder="1"/>
    <xf numFmtId="0" fontId="39" fillId="0" borderId="15" xfId="0" applyNumberFormat="1" applyFont="1" applyBorder="1" applyAlignment="1">
      <alignment horizontal="left" vertical="center"/>
    </xf>
    <xf numFmtId="0" fontId="39" fillId="0" borderId="21" xfId="0" applyNumberFormat="1" applyFont="1" applyBorder="1" applyAlignment="1">
      <alignment horizontal="left" vertical="center"/>
    </xf>
    <xf numFmtId="0" fontId="39" fillId="3" borderId="15" xfId="0" applyNumberFormat="1" applyFont="1" applyFill="1" applyBorder="1" applyAlignment="1">
      <alignment horizontal="left" vertical="center"/>
    </xf>
    <xf numFmtId="1" fontId="39" fillId="0" borderId="17" xfId="0" applyNumberFormat="1" applyFont="1" applyBorder="1" applyAlignment="1">
      <alignment horizontal="center"/>
    </xf>
    <xf numFmtId="164" fontId="39" fillId="0" borderId="17" xfId="0" applyFont="1" applyBorder="1" applyAlignment="1">
      <alignment horizontal="center" vertical="center"/>
    </xf>
    <xf numFmtId="1" fontId="39" fillId="0" borderId="17" xfId="2" applyNumberFormat="1" applyFont="1" applyBorder="1" applyAlignment="1">
      <alignment horizontal="center" vertical="center"/>
    </xf>
    <xf numFmtId="0" fontId="39" fillId="0" borderId="19" xfId="0" applyNumberFormat="1" applyFont="1" applyBorder="1" applyAlignment="1">
      <alignment horizontal="left" vertical="center"/>
    </xf>
    <xf numFmtId="0" fontId="39" fillId="0" borderId="17" xfId="0" applyNumberFormat="1" applyFont="1" applyBorder="1" applyAlignment="1">
      <alignment horizontal="center" vertical="center"/>
    </xf>
    <xf numFmtId="1" fontId="39" fillId="0" borderId="23" xfId="0" applyNumberFormat="1" applyFont="1" applyFill="1" applyBorder="1" applyAlignment="1" applyProtection="1">
      <alignment horizontal="center" vertical="center"/>
    </xf>
    <xf numFmtId="0" fontId="40" fillId="0" borderId="5" xfId="0" applyNumberFormat="1" applyFont="1" applyFill="1" applyBorder="1" applyAlignment="1">
      <alignment horizontal="center" vertical="center"/>
    </xf>
    <xf numFmtId="0" fontId="39" fillId="0" borderId="22" xfId="0" applyNumberFormat="1" applyFont="1" applyBorder="1" applyAlignment="1">
      <alignment horizontal="left" vertical="center"/>
    </xf>
    <xf numFmtId="0" fontId="40" fillId="0" borderId="0" xfId="0" applyNumberFormat="1" applyFont="1" applyFill="1" applyAlignment="1">
      <alignment horizontal="center" vertical="center"/>
    </xf>
    <xf numFmtId="0" fontId="39" fillId="3" borderId="19" xfId="0" applyNumberFormat="1" applyFont="1" applyFill="1" applyBorder="1" applyAlignment="1">
      <alignment horizontal="left" vertical="center"/>
    </xf>
    <xf numFmtId="1" fontId="39" fillId="0" borderId="16" xfId="0" applyNumberFormat="1" applyFont="1" applyFill="1" applyBorder="1" applyAlignment="1" applyProtection="1">
      <alignment horizontal="center" vertical="center"/>
    </xf>
    <xf numFmtId="0" fontId="39" fillId="3" borderId="17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39" fillId="0" borderId="28" xfId="2" applyNumberFormat="1" applyFont="1" applyBorder="1" applyAlignment="1">
      <alignment horizontal="center" vertical="center"/>
    </xf>
    <xf numFmtId="0" fontId="39" fillId="0" borderId="5" xfId="0" applyNumberFormat="1" applyFont="1" applyBorder="1" applyAlignment="1">
      <alignment horizontal="center" vertical="center"/>
    </xf>
    <xf numFmtId="0" fontId="39" fillId="0" borderId="31" xfId="0" applyNumberFormat="1" applyFont="1" applyBorder="1" applyAlignment="1">
      <alignment horizontal="center" vertical="center"/>
    </xf>
    <xf numFmtId="0" fontId="39" fillId="0" borderId="28" xfId="0" applyNumberFormat="1" applyFont="1" applyBorder="1" applyAlignment="1">
      <alignment horizontal="center" vertical="center"/>
    </xf>
    <xf numFmtId="1" fontId="39" fillId="0" borderId="5" xfId="2" applyNumberFormat="1" applyFont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39" fillId="0" borderId="25" xfId="2" applyNumberFormat="1" applyFont="1" applyBorder="1" applyAlignment="1">
      <alignment horizontal="center" vertical="center"/>
    </xf>
    <xf numFmtId="1" fontId="39" fillId="0" borderId="29" xfId="2" applyNumberFormat="1" applyFont="1" applyBorder="1" applyAlignment="1">
      <alignment horizontal="center" vertical="center"/>
    </xf>
    <xf numFmtId="1" fontId="39" fillId="0" borderId="26" xfId="2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/>
    </xf>
    <xf numFmtId="0" fontId="39" fillId="0" borderId="16" xfId="0" applyNumberFormat="1" applyFont="1" applyBorder="1" applyAlignment="1">
      <alignment horizontal="center" vertical="center"/>
    </xf>
    <xf numFmtId="0" fontId="39" fillId="0" borderId="15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4" fontId="5" fillId="0" borderId="8" xfId="2" applyFont="1" applyBorder="1" applyAlignment="1">
      <alignment horizontal="center"/>
    </xf>
    <xf numFmtId="44" fontId="5" fillId="0" borderId="11" xfId="2" applyFont="1" applyBorder="1" applyAlignment="1">
      <alignment horizontal="center"/>
    </xf>
    <xf numFmtId="0" fontId="25" fillId="3" borderId="13" xfId="0" applyNumberFormat="1" applyFont="1" applyFill="1" applyBorder="1" applyAlignment="1">
      <alignment horizontal="right"/>
    </xf>
    <xf numFmtId="164" fontId="6" fillId="0" borderId="0" xfId="0" applyFont="1" applyBorder="1" applyAlignment="1">
      <alignment horizontal="left"/>
    </xf>
    <xf numFmtId="164" fontId="0" fillId="0" borderId="0" xfId="0" applyBorder="1" applyAlignment="1"/>
    <xf numFmtId="164" fontId="19" fillId="0" borderId="0" xfId="0" applyFont="1" applyBorder="1" applyAlignment="1" applyProtection="1">
      <alignment horizontal="left" vertical="center"/>
      <protection locked="0"/>
    </xf>
    <xf numFmtId="0" fontId="31" fillId="0" borderId="0" xfId="0" applyNumberFormat="1" applyFont="1" applyBorder="1" applyAlignment="1">
      <alignment horizontal="left" vertical="top" indent="3"/>
    </xf>
    <xf numFmtId="0" fontId="6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1" fontId="36" fillId="3" borderId="3" xfId="0" applyNumberFormat="1" applyFont="1" applyFill="1" applyBorder="1" applyAlignment="1">
      <alignment horizontal="center"/>
    </xf>
    <xf numFmtId="1" fontId="36" fillId="3" borderId="1" xfId="0" applyNumberFormat="1" applyFont="1" applyFill="1" applyBorder="1" applyAlignment="1">
      <alignment horizontal="center"/>
    </xf>
    <xf numFmtId="1" fontId="36" fillId="3" borderId="2" xfId="0" applyNumberFormat="1" applyFont="1" applyFill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1" fillId="0" borderId="15" xfId="0" applyNumberFormat="1" applyFont="1" applyFill="1" applyBorder="1" applyAlignment="1" applyProtection="1">
      <alignment horizontal="center" vertical="center"/>
    </xf>
    <xf numFmtId="0" fontId="41" fillId="0" borderId="1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0" xfId="3" applyFont="1" applyBorder="1" applyAlignment="1">
      <alignment horizontal="right"/>
    </xf>
    <xf numFmtId="164" fontId="20" fillId="0" borderId="0" xfId="0" applyFont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protection locked="0"/>
    </xf>
    <xf numFmtId="0" fontId="6" fillId="0" borderId="6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164" fontId="4" fillId="0" borderId="0" xfId="0" applyFont="1" applyBorder="1" applyAlignment="1" applyProtection="1">
      <alignment horizontal="left" vertical="center"/>
      <protection locked="0"/>
    </xf>
    <xf numFmtId="44" fontId="34" fillId="5" borderId="0" xfId="2" applyFont="1" applyFill="1" applyAlignment="1">
      <alignment horizontal="center" vertical="center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4" fontId="5" fillId="3" borderId="3" xfId="0" applyNumberFormat="1" applyFont="1" applyFill="1" applyBorder="1" applyAlignment="1" applyProtection="1">
      <alignment horizontal="center"/>
      <protection locked="0"/>
    </xf>
    <xf numFmtId="14" fontId="6" fillId="3" borderId="2" xfId="0" applyNumberFormat="1" applyFont="1" applyFill="1" applyBorder="1" applyAlignment="1" applyProtection="1">
      <protection locked="0"/>
    </xf>
    <xf numFmtId="0" fontId="25" fillId="3" borderId="13" xfId="0" applyNumberFormat="1" applyFont="1" applyFill="1" applyBorder="1" applyAlignment="1">
      <alignment horizontal="right" vertical="top"/>
    </xf>
    <xf numFmtId="0" fontId="35" fillId="3" borderId="13" xfId="0" applyNumberFormat="1" applyFont="1" applyFill="1" applyBorder="1" applyAlignment="1">
      <alignment horizontal="right" vertical="top"/>
    </xf>
    <xf numFmtId="0" fontId="34" fillId="5" borderId="0" xfId="0" applyNumberFormat="1" applyFont="1" applyFill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164" fontId="37" fillId="0" borderId="15" xfId="0" applyFont="1" applyBorder="1" applyAlignment="1">
      <alignment horizontal="left"/>
    </xf>
    <xf numFmtId="164" fontId="37" fillId="0" borderId="16" xfId="0" applyFont="1" applyBorder="1" applyAlignment="1">
      <alignment horizontal="left"/>
    </xf>
    <xf numFmtId="14" fontId="5" fillId="3" borderId="1" xfId="0" applyNumberFormat="1" applyFont="1" applyFill="1" applyBorder="1" applyAlignment="1" applyProtection="1">
      <alignment horizontal="center"/>
      <protection locked="0"/>
    </xf>
    <xf numFmtId="14" fontId="5" fillId="3" borderId="2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39" fillId="0" borderId="15" xfId="2" applyNumberFormat="1" applyFont="1" applyBorder="1" applyAlignment="1">
      <alignment horizontal="center" vertical="center"/>
    </xf>
    <xf numFmtId="1" fontId="39" fillId="0" borderId="19" xfId="2" applyNumberFormat="1" applyFont="1" applyBorder="1" applyAlignment="1">
      <alignment horizontal="center" vertical="center"/>
    </xf>
    <xf numFmtId="1" fontId="39" fillId="0" borderId="16" xfId="2" applyNumberFormat="1" applyFont="1" applyBorder="1" applyAlignment="1">
      <alignment horizontal="center" vertical="center"/>
    </xf>
    <xf numFmtId="164" fontId="5" fillId="0" borderId="6" xfId="0" applyFont="1" applyBorder="1" applyAlignment="1">
      <alignment horizontal="left"/>
    </xf>
    <xf numFmtId="164" fontId="5" fillId="0" borderId="9" xfId="0" applyFont="1" applyBorder="1" applyAlignment="1">
      <alignment horizontal="left"/>
    </xf>
    <xf numFmtId="164" fontId="5" fillId="0" borderId="12" xfId="0" applyFont="1" applyBorder="1" applyAlignment="1">
      <alignment horizontal="left"/>
    </xf>
    <xf numFmtId="164" fontId="5" fillId="0" borderId="14" xfId="0" applyFont="1" applyBorder="1" applyAlignment="1">
      <alignment horizontal="left"/>
    </xf>
    <xf numFmtId="164" fontId="6" fillId="0" borderId="24" xfId="0" applyFont="1" applyBorder="1" applyAlignment="1">
      <alignment horizontal="center"/>
    </xf>
    <xf numFmtId="164" fontId="6" fillId="0" borderId="3" xfId="0" applyFont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6" fillId="0" borderId="2" xfId="0" applyFont="1" applyBorder="1" applyAlignment="1">
      <alignment horizontal="left"/>
    </xf>
    <xf numFmtId="1" fontId="6" fillId="0" borderId="3" xfId="0" applyNumberFormat="1" applyFont="1" applyBorder="1" applyAlignment="1" applyProtection="1">
      <alignment horizontal="left" vertical="center"/>
      <protection locked="0"/>
    </xf>
    <xf numFmtId="1" fontId="6" fillId="0" borderId="1" xfId="0" applyNumberFormat="1" applyFont="1" applyBorder="1" applyAlignment="1" applyProtection="1">
      <alignment horizontal="left" vertical="center"/>
      <protection locked="0"/>
    </xf>
    <xf numFmtId="1" fontId="6" fillId="0" borderId="2" xfId="0" applyNumberFormat="1" applyFont="1" applyBorder="1" applyAlignment="1" applyProtection="1">
      <alignment horizontal="left" vertical="center"/>
      <protection locked="0"/>
    </xf>
    <xf numFmtId="0" fontId="14" fillId="0" borderId="3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164" fontId="6" fillId="3" borderId="3" xfId="0" applyFont="1" applyFill="1" applyBorder="1" applyAlignment="1" applyProtection="1">
      <alignment horizontal="center" vertical="top" wrapText="1"/>
      <protection locked="0"/>
    </xf>
    <xf numFmtId="164" fontId="6" fillId="3" borderId="1" xfId="0" applyFont="1" applyFill="1" applyBorder="1" applyAlignment="1" applyProtection="1">
      <alignment horizontal="center" vertical="top" wrapText="1"/>
      <protection locked="0"/>
    </xf>
    <xf numFmtId="164" fontId="6" fillId="3" borderId="2" xfId="0" applyFont="1" applyFill="1" applyBorder="1" applyAlignment="1" applyProtection="1">
      <alignment horizontal="center" vertical="top" wrapText="1"/>
      <protection locked="0"/>
    </xf>
    <xf numFmtId="0" fontId="9" fillId="0" borderId="7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23" fillId="0" borderId="7" xfId="0" applyNumberFormat="1" applyFont="1" applyBorder="1" applyAlignment="1">
      <alignment horizontal="center"/>
    </xf>
    <xf numFmtId="0" fontId="28" fillId="4" borderId="3" xfId="0" applyNumberFormat="1" applyFont="1" applyFill="1" applyBorder="1" applyAlignment="1">
      <alignment horizontal="center"/>
    </xf>
    <xf numFmtId="0" fontId="28" fillId="4" borderId="1" xfId="0" applyNumberFormat="1" applyFont="1" applyFill="1" applyBorder="1" applyAlignment="1">
      <alignment horizontal="center"/>
    </xf>
    <xf numFmtId="0" fontId="28" fillId="4" borderId="2" xfId="0" applyNumberFormat="1" applyFont="1" applyFill="1" applyBorder="1" applyAlignment="1">
      <alignment horizontal="center"/>
    </xf>
    <xf numFmtId="1" fontId="39" fillId="0" borderId="30" xfId="2" applyNumberFormat="1" applyFont="1" applyBorder="1" applyAlignment="1">
      <alignment horizontal="center" vertical="center"/>
    </xf>
    <xf numFmtId="1" fontId="39" fillId="0" borderId="32" xfId="2" applyNumberFormat="1" applyFont="1" applyBorder="1" applyAlignment="1">
      <alignment horizontal="center" vertical="center"/>
    </xf>
    <xf numFmtId="1" fontId="39" fillId="0" borderId="23" xfId="2" applyNumberFormat="1" applyFont="1" applyBorder="1" applyAlignment="1">
      <alignment horizontal="center" vertical="center"/>
    </xf>
    <xf numFmtId="164" fontId="38" fillId="0" borderId="19" xfId="0" applyFont="1" applyBorder="1" applyAlignment="1">
      <alignment horizontal="left"/>
    </xf>
    <xf numFmtId="164" fontId="38" fillId="0" borderId="16" xfId="0" applyFont="1" applyBorder="1" applyAlignment="1">
      <alignment horizontal="left"/>
    </xf>
    <xf numFmtId="13" fontId="39" fillId="0" borderId="15" xfId="0" quotePrefix="1" applyNumberFormat="1" applyFont="1" applyBorder="1" applyAlignment="1">
      <alignment horizontal="center" vertical="center"/>
    </xf>
    <xf numFmtId="13" fontId="39" fillId="0" borderId="16" xfId="0" quotePrefix="1" applyNumberFormat="1" applyFont="1" applyBorder="1" applyAlignment="1">
      <alignment horizontal="center" vertical="center"/>
    </xf>
    <xf numFmtId="0" fontId="39" fillId="0" borderId="15" xfId="0" quotePrefix="1" applyNumberFormat="1" applyFont="1" applyBorder="1" applyAlignment="1">
      <alignment horizontal="center" vertical="center"/>
    </xf>
  </cellXfs>
  <cellStyles count="13">
    <cellStyle name="Comma" xfId="1" builtinId="3"/>
    <cellStyle name="Currency" xfId="2" builtinId="4"/>
    <cellStyle name="Followed Hyperlink" xfId="12" builtinId="9" hidden="1"/>
    <cellStyle name="Followed Hyperlink" xfId="9" builtinId="9" hidden="1"/>
    <cellStyle name="Followed Hyperlink" xfId="8" builtinId="9" hidden="1"/>
    <cellStyle name="Followed Hyperlink" xfId="11" builtinId="9" hidden="1"/>
    <cellStyle name="Followed Hyperlink" xfId="10" builtinId="9" hidden="1"/>
    <cellStyle name="Normal" xfId="0" builtinId="0"/>
    <cellStyle name="Normal 2" xfId="4" xr:uid="{00000000-0005-0000-0000-000009000000}"/>
    <cellStyle name="Normal 3" xfId="5" xr:uid="{00000000-0005-0000-0000-00000A000000}"/>
    <cellStyle name="Normal 4" xfId="6" xr:uid="{00000000-0005-0000-0000-00000B000000}"/>
    <cellStyle name="Normal_05 F US Quote Sheet (5.11.05)" xfId="3" xr:uid="{00000000-0005-0000-0000-00000C000000}"/>
    <cellStyle name="Percent 2" xfId="7" xr:uid="{00000000-0005-0000-0000-00000E000000}"/>
  </cellStyles>
  <dxfs count="1">
    <dxf>
      <fill>
        <patternFill>
          <bgColor indexed="15"/>
        </patternFill>
      </fill>
    </dxf>
  </dxfs>
  <tableStyles count="0" defaultTableStyle="TableStyleMedium9" defaultPivotStyle="PivotStyleLight16"/>
  <colors>
    <mruColors>
      <color rgb="FF4B3B4B"/>
      <color rgb="FF750030"/>
      <color rgb="FF005077"/>
      <color rgb="FF9BA71C"/>
      <color rgb="FF006A7F"/>
      <color rgb="FFFFFF99"/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1792295</xdr:colOff>
      <xdr:row>0</xdr:row>
      <xdr:rowOff>159528</xdr:rowOff>
    </xdr:from>
    <xdr:to>
      <xdr:col>4</xdr:col>
      <xdr:colOff>110452</xdr:colOff>
      <xdr:row>4</xdr:row>
      <xdr:rowOff>123759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AD8FFA2-1C63-FE4B-A095-92B3FF51E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295" y="159528"/>
          <a:ext cx="2654117" cy="733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A1:DN104"/>
  <sheetViews>
    <sheetView showGridLines="0" showZeros="0" tabSelected="1" zoomScale="130" zoomScaleNormal="130" zoomScaleSheetLayoutView="75" zoomScalePageLayoutView="128" workbookViewId="0">
      <selection activeCell="B8" sqref="B8:J8"/>
    </sheetView>
  </sheetViews>
  <sheetFormatPr baseColWidth="10" defaultColWidth="11.5" defaultRowHeight="12"/>
  <cols>
    <col min="1" max="1" width="35.6640625" style="1" customWidth="1"/>
    <col min="2" max="2" width="8.1640625" style="1" customWidth="1"/>
    <col min="3" max="3" width="5.33203125" style="74" customWidth="1"/>
    <col min="4" max="4" width="7.5" style="3" customWidth="1"/>
    <col min="5" max="5" width="8.83203125" style="32" customWidth="1"/>
    <col min="6" max="6" width="0.83203125" style="32" customWidth="1"/>
    <col min="7" max="7" width="7.33203125" style="5" customWidth="1"/>
    <col min="8" max="8" width="0.83203125" style="3" hidden="1" customWidth="1"/>
    <col min="9" max="9" width="7.33203125" style="6" hidden="1" customWidth="1"/>
    <col min="10" max="11" width="2.33203125" style="6" customWidth="1"/>
    <col min="12" max="12" width="9.83203125" style="12" customWidth="1"/>
    <col min="13" max="13" width="1.6640625" style="12" customWidth="1"/>
    <col min="14" max="14" width="2.83203125" style="12" customWidth="1"/>
    <col min="15" max="15" width="3.33203125" style="12" customWidth="1"/>
    <col min="16" max="16" width="4.5" style="12" customWidth="1"/>
    <col min="17" max="17" width="0.83203125" style="12" customWidth="1"/>
    <col min="18" max="18" width="17.33203125" style="12" customWidth="1"/>
    <col min="19" max="19" width="5.33203125" style="12" customWidth="1"/>
    <col min="20" max="20" width="0.83203125" style="12" customWidth="1"/>
    <col min="21" max="21" width="7.5" style="12" customWidth="1"/>
    <col min="22" max="22" width="8.83203125" style="12" customWidth="1"/>
    <col min="23" max="23" width="0.83203125" style="12" customWidth="1"/>
    <col min="24" max="24" width="4.5" style="12" customWidth="1"/>
    <col min="25" max="25" width="5.1640625" style="12" customWidth="1"/>
    <col min="26" max="26" width="0.83203125" style="12" customWidth="1"/>
    <col min="27" max="27" width="3.83203125" style="12" hidden="1" customWidth="1"/>
    <col min="28" max="28" width="3.33203125" style="12" hidden="1" customWidth="1"/>
    <col min="29" max="29" width="0.6640625" style="12" hidden="1" customWidth="1"/>
    <col min="30" max="30" width="4.83203125" style="1" hidden="1" customWidth="1"/>
    <col min="31" max="32" width="2.6640625" style="4" hidden="1" customWidth="1"/>
    <col min="33" max="33" width="4.83203125" style="12" hidden="1" customWidth="1"/>
    <col min="34" max="34" width="8.5" style="12" hidden="1" customWidth="1"/>
    <col min="35" max="35" width="8.5" style="37" hidden="1" customWidth="1"/>
    <col min="36" max="36" width="7" style="4" hidden="1" customWidth="1"/>
    <col min="37" max="37" width="1.5" style="4" hidden="1" customWidth="1"/>
    <col min="38" max="38" width="7.5" style="4" hidden="1" customWidth="1"/>
    <col min="39" max="39" width="1.5" style="4" hidden="1" customWidth="1"/>
    <col min="40" max="40" width="11.5" style="4" hidden="1" customWidth="1"/>
    <col min="41" max="41" width="3.5" style="4" hidden="1" customWidth="1"/>
    <col min="42" max="42" width="9.5" style="4" hidden="1" customWidth="1"/>
    <col min="43" max="43" width="1.5" style="4" hidden="1" customWidth="1"/>
    <col min="44" max="44" width="9.5" style="4" hidden="1" customWidth="1"/>
    <col min="45" max="45" width="1.5" style="4" hidden="1" customWidth="1"/>
    <col min="46" max="46" width="10.5" style="4" hidden="1" customWidth="1"/>
    <col min="47" max="47" width="3.5" style="4" hidden="1" customWidth="1"/>
    <col min="48" max="48" width="3" style="14" hidden="1" customWidth="1"/>
    <col min="49" max="49" width="7.1640625" style="1" hidden="1" customWidth="1"/>
    <col min="50" max="56" width="8.6640625" style="15" hidden="1" customWidth="1"/>
    <col min="57" max="63" width="8.6640625" style="4" hidden="1" customWidth="1"/>
    <col min="64" max="64" width="0.1640625" style="4" hidden="1" customWidth="1"/>
    <col min="65" max="65" width="7.1640625" style="12" customWidth="1"/>
    <col min="66" max="66" width="28" style="1" customWidth="1"/>
    <col min="67" max="67" width="11.5" style="1" customWidth="1"/>
    <col min="68" max="16384" width="11.5" style="1"/>
  </cols>
  <sheetData>
    <row r="1" spans="1:118" ht="15" customHeight="1">
      <c r="A1" s="49"/>
      <c r="B1" s="49"/>
      <c r="C1" s="71"/>
      <c r="D1" s="39"/>
      <c r="E1" s="43"/>
      <c r="F1" s="43"/>
      <c r="G1" s="18"/>
      <c r="H1" s="1"/>
      <c r="I1" s="2"/>
      <c r="J1" s="2"/>
      <c r="K1" s="2"/>
      <c r="L1" s="2"/>
      <c r="M1" s="1"/>
      <c r="N1" s="2"/>
      <c r="O1" s="70"/>
      <c r="P1" s="2"/>
      <c r="Q1" s="2"/>
      <c r="R1" s="2"/>
      <c r="S1" s="7"/>
      <c r="T1" s="7"/>
      <c r="U1" s="7"/>
      <c r="Z1" s="19"/>
      <c r="AA1" s="20"/>
      <c r="AB1" s="11"/>
      <c r="AC1" s="11"/>
      <c r="AD1" s="11"/>
      <c r="AE1" s="11"/>
      <c r="AF1" s="11"/>
      <c r="AG1" s="12">
        <v>1</v>
      </c>
      <c r="AI1" s="13"/>
      <c r="AJ1" s="80"/>
      <c r="AK1" s="80"/>
      <c r="AL1" s="80"/>
      <c r="AM1" s="80"/>
      <c r="AN1" s="81"/>
      <c r="AO1" s="82"/>
      <c r="AP1" s="80"/>
      <c r="AQ1" s="80"/>
      <c r="AR1" s="80"/>
      <c r="AS1" s="81"/>
      <c r="AT1" s="81"/>
      <c r="AU1" s="1"/>
      <c r="AV1" s="44"/>
      <c r="AW1" s="15"/>
      <c r="BC1" s="45"/>
      <c r="BD1" s="4"/>
      <c r="BK1" s="12"/>
      <c r="BL1" s="14"/>
      <c r="BM1" s="14"/>
      <c r="BN1" s="46"/>
      <c r="BO1" s="46"/>
      <c r="BQ1" s="5"/>
      <c r="BR1" s="47"/>
      <c r="BS1" s="47"/>
      <c r="BT1" s="47"/>
      <c r="BU1" s="47"/>
      <c r="BV1" s="47"/>
      <c r="BW1" s="48"/>
      <c r="BX1" s="48"/>
      <c r="BY1" s="48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</row>
    <row r="2" spans="1:118" ht="15" customHeight="1">
      <c r="A2" s="69"/>
      <c r="B2" s="69"/>
      <c r="C2" s="47"/>
      <c r="E2" s="43"/>
      <c r="F2" s="43"/>
      <c r="G2" s="18"/>
      <c r="H2" s="21"/>
      <c r="I2" s="22"/>
      <c r="J2" s="7"/>
      <c r="K2" s="7"/>
      <c r="L2" s="7"/>
      <c r="M2" s="5"/>
      <c r="N2" s="7"/>
      <c r="O2" s="70"/>
      <c r="P2" s="7"/>
      <c r="Q2" s="7"/>
      <c r="R2" s="7"/>
      <c r="S2" s="7"/>
      <c r="T2" s="7"/>
      <c r="U2" s="11"/>
      <c r="V2" s="11"/>
      <c r="W2" s="11"/>
      <c r="X2" s="11"/>
      <c r="Y2" s="11"/>
      <c r="Z2" s="11"/>
      <c r="AA2" s="1"/>
      <c r="AB2" s="70"/>
      <c r="AC2" s="11"/>
      <c r="AD2" s="11"/>
      <c r="AE2" s="11"/>
      <c r="AF2" s="11"/>
      <c r="AG2" s="12">
        <v>1</v>
      </c>
      <c r="AI2" s="13"/>
      <c r="AJ2" s="80"/>
      <c r="AK2" s="80"/>
      <c r="AL2" s="80"/>
      <c r="AM2" s="80"/>
      <c r="AN2" s="81"/>
      <c r="AO2" s="82"/>
      <c r="AP2" s="80"/>
      <c r="AQ2" s="80"/>
      <c r="AR2" s="80"/>
      <c r="AS2" s="81"/>
      <c r="AT2" s="81"/>
      <c r="AU2" s="1"/>
      <c r="AV2" s="44"/>
      <c r="AW2" s="15"/>
      <c r="BC2" s="45"/>
      <c r="BD2" s="4"/>
      <c r="BK2" s="12"/>
      <c r="BL2" s="14"/>
      <c r="BM2" s="14"/>
      <c r="BN2" s="46"/>
      <c r="BO2" s="46"/>
      <c r="BQ2" s="5"/>
      <c r="BR2" s="47"/>
      <c r="BS2" s="47"/>
      <c r="BT2" s="47"/>
      <c r="BU2" s="47"/>
      <c r="BV2" s="47"/>
      <c r="BW2" s="48"/>
      <c r="BX2" s="48"/>
      <c r="BY2" s="48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</row>
    <row r="3" spans="1:118" ht="15" customHeight="1">
      <c r="A3" s="69"/>
      <c r="B3" s="69"/>
      <c r="C3" s="60"/>
      <c r="E3" s="43"/>
      <c r="F3" s="43"/>
      <c r="G3" s="2"/>
      <c r="H3" s="2"/>
      <c r="I3" s="2"/>
      <c r="J3" s="2"/>
      <c r="K3" s="2"/>
      <c r="L3" s="2"/>
      <c r="M3" s="2"/>
      <c r="N3" s="2"/>
      <c r="O3" s="70"/>
      <c r="P3" s="2"/>
      <c r="Q3" s="2"/>
      <c r="R3" s="2"/>
      <c r="S3" s="7"/>
      <c r="T3" s="7"/>
      <c r="U3" s="39"/>
      <c r="V3" s="39"/>
      <c r="W3" s="39"/>
      <c r="X3" s="39"/>
      <c r="Y3" s="39"/>
      <c r="Z3" s="39"/>
      <c r="AA3" s="1"/>
      <c r="AB3" s="70"/>
      <c r="AC3" s="8"/>
      <c r="AD3" s="9"/>
      <c r="AE3" s="10"/>
      <c r="AF3" s="11"/>
      <c r="AG3" s="12">
        <v>1</v>
      </c>
      <c r="AI3" s="13"/>
      <c r="AJ3" s="80"/>
      <c r="AK3" s="80"/>
      <c r="AL3" s="80"/>
      <c r="AM3" s="80"/>
      <c r="AN3" s="81"/>
      <c r="AO3" s="80"/>
      <c r="AP3" s="80"/>
      <c r="AQ3" s="80"/>
      <c r="AR3" s="80"/>
      <c r="AS3" s="81"/>
      <c r="AT3" s="81"/>
      <c r="AU3" s="1"/>
      <c r="AV3" s="15"/>
      <c r="AW3" s="15"/>
      <c r="BC3" s="4"/>
      <c r="BD3" s="4"/>
      <c r="BK3" s="12"/>
      <c r="BL3" s="15"/>
      <c r="BM3" s="15"/>
      <c r="BN3" s="46"/>
      <c r="BO3" s="46"/>
      <c r="BQ3" s="5"/>
      <c r="BR3" s="47"/>
      <c r="BS3" s="47"/>
      <c r="BT3" s="47"/>
      <c r="BU3" s="47"/>
      <c r="BV3" s="47"/>
      <c r="BW3" s="48"/>
      <c r="BX3" s="48"/>
      <c r="BY3" s="48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</row>
    <row r="4" spans="1:118" ht="15" customHeight="1">
      <c r="A4" s="69"/>
      <c r="B4" s="69"/>
      <c r="C4" s="72"/>
      <c r="D4" s="11"/>
      <c r="E4" s="43"/>
      <c r="F4" s="43"/>
      <c r="G4" s="16"/>
      <c r="H4" s="1"/>
      <c r="I4" s="2"/>
      <c r="J4" s="2"/>
      <c r="K4" s="2"/>
      <c r="L4" s="2"/>
      <c r="M4" s="1"/>
      <c r="N4" s="2"/>
      <c r="O4" s="2"/>
      <c r="P4" s="2"/>
      <c r="Q4" s="2"/>
      <c r="R4" s="2"/>
      <c r="S4" s="7"/>
      <c r="T4" s="7"/>
      <c r="U4" s="7"/>
      <c r="Z4" s="17"/>
      <c r="AA4" s="1"/>
      <c r="AB4" s="70"/>
      <c r="AC4" s="8"/>
      <c r="AD4" s="9"/>
      <c r="AE4" s="10"/>
      <c r="AF4" s="11"/>
      <c r="AG4" s="12">
        <v>1</v>
      </c>
      <c r="AI4" s="13"/>
      <c r="AJ4" s="80"/>
      <c r="AK4" s="80"/>
      <c r="AL4" s="80"/>
      <c r="AM4" s="80"/>
      <c r="AN4" s="81"/>
      <c r="AO4" s="83"/>
      <c r="AP4" s="80"/>
      <c r="AQ4" s="80"/>
      <c r="AR4" s="80"/>
      <c r="AS4" s="81"/>
      <c r="AT4" s="81"/>
      <c r="AU4" s="1"/>
      <c r="AV4" s="44"/>
      <c r="AW4" s="15"/>
      <c r="BC4" s="45"/>
      <c r="BD4" s="4"/>
      <c r="BK4" s="12"/>
      <c r="BL4" s="14"/>
      <c r="BM4" s="14"/>
      <c r="BN4" s="46"/>
      <c r="BO4" s="46"/>
      <c r="BQ4" s="5"/>
      <c r="BR4" s="47"/>
      <c r="BS4" s="47"/>
      <c r="BT4" s="47"/>
      <c r="BU4" s="47"/>
      <c r="BV4" s="47"/>
      <c r="BW4" s="48"/>
      <c r="BX4" s="48"/>
      <c r="BY4" s="48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</row>
    <row r="5" spans="1:118" ht="15" customHeight="1">
      <c r="A5" s="69"/>
      <c r="C5" s="71"/>
      <c r="D5" s="39"/>
      <c r="E5" s="43"/>
      <c r="F5" s="43"/>
      <c r="G5" s="18"/>
      <c r="H5" s="1"/>
      <c r="I5" s="2"/>
      <c r="J5" s="2"/>
      <c r="K5" s="2"/>
      <c r="L5" s="2"/>
      <c r="M5" s="1"/>
      <c r="N5" s="2"/>
      <c r="O5" s="2"/>
      <c r="P5" s="2"/>
      <c r="Q5" s="2"/>
      <c r="R5" s="2"/>
      <c r="S5" s="7"/>
      <c r="T5" s="7"/>
      <c r="U5" s="7"/>
      <c r="Z5" s="19"/>
      <c r="AA5" s="1"/>
      <c r="AB5" s="11"/>
      <c r="AC5" s="11"/>
      <c r="AD5" s="11"/>
      <c r="AE5" s="11"/>
      <c r="AF5" s="11"/>
      <c r="AG5" s="12">
        <v>1</v>
      </c>
      <c r="AI5" s="13"/>
      <c r="AJ5" s="80"/>
      <c r="AK5" s="80"/>
      <c r="AL5" s="80"/>
      <c r="AM5" s="80"/>
      <c r="AN5" s="81"/>
      <c r="AO5" s="82"/>
      <c r="AP5" s="80"/>
      <c r="AQ5" s="80"/>
      <c r="AR5" s="80"/>
      <c r="AS5" s="81"/>
      <c r="AT5" s="81"/>
      <c r="AU5" s="1"/>
      <c r="AV5" s="44"/>
      <c r="AW5" s="15"/>
      <c r="BC5" s="45"/>
      <c r="BD5" s="4"/>
      <c r="BK5" s="12"/>
      <c r="BL5" s="14"/>
      <c r="BM5" s="14"/>
      <c r="BN5" s="46"/>
      <c r="BO5" s="46"/>
      <c r="BQ5" s="5"/>
      <c r="BR5" s="47"/>
      <c r="BS5" s="47"/>
      <c r="BT5" s="47"/>
      <c r="BU5" s="47"/>
      <c r="BV5" s="47"/>
      <c r="BW5" s="48"/>
      <c r="BX5" s="48"/>
      <c r="BY5" s="48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</row>
    <row r="6" spans="1:118" s="27" customFormat="1" ht="15" customHeight="1">
      <c r="A6" s="120" t="s">
        <v>44</v>
      </c>
      <c r="B6" s="121"/>
      <c r="C6" s="121"/>
      <c r="D6" s="121"/>
      <c r="E6" s="121"/>
      <c r="F6" s="121"/>
      <c r="G6" s="121"/>
      <c r="H6" s="121"/>
      <c r="I6" s="121"/>
      <c r="J6" s="121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21"/>
      <c r="AB6" s="122"/>
      <c r="AC6" s="42"/>
      <c r="AD6" s="11"/>
      <c r="AE6" s="11"/>
      <c r="AF6" s="11"/>
      <c r="AG6" s="23">
        <v>1</v>
      </c>
      <c r="AH6" s="23"/>
      <c r="AI6" s="24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25"/>
      <c r="AV6" s="26"/>
      <c r="AX6" s="55"/>
      <c r="AY6" s="28"/>
      <c r="AZ6" s="28"/>
      <c r="BA6" s="28"/>
      <c r="BB6" s="28"/>
      <c r="BC6" s="28"/>
      <c r="BD6" s="28"/>
      <c r="BE6" s="56"/>
      <c r="BF6" s="25"/>
      <c r="BG6" s="25"/>
      <c r="BH6" s="25"/>
      <c r="BI6" s="25"/>
      <c r="BJ6" s="25"/>
      <c r="BK6" s="25"/>
      <c r="BL6" s="25"/>
      <c r="BM6" s="23"/>
      <c r="BN6" s="26"/>
    </row>
    <row r="7" spans="1:118" ht="15" customHeight="1">
      <c r="A7" s="50"/>
      <c r="B7" s="50"/>
      <c r="C7" s="73"/>
      <c r="D7" s="29"/>
      <c r="E7" s="29"/>
      <c r="F7" s="29"/>
      <c r="G7" s="29"/>
      <c r="H7" s="29"/>
      <c r="I7" s="1"/>
      <c r="J7" s="51"/>
      <c r="K7" s="141"/>
      <c r="L7" s="1"/>
      <c r="M7" s="141"/>
      <c r="N7" s="155"/>
      <c r="O7" s="155"/>
      <c r="P7" s="155"/>
      <c r="Q7" s="155"/>
      <c r="R7" s="29"/>
      <c r="S7" s="29"/>
      <c r="T7" s="29"/>
      <c r="U7" s="29"/>
      <c r="X7" s="17"/>
      <c r="Y7" s="20"/>
      <c r="Z7" s="11"/>
      <c r="AA7" s="11"/>
      <c r="AB7" s="11"/>
      <c r="AC7" s="11"/>
      <c r="AD7" s="11"/>
      <c r="AE7" s="11"/>
      <c r="AF7" s="11"/>
      <c r="AG7" s="12">
        <v>1</v>
      </c>
      <c r="AI7" s="13"/>
      <c r="AJ7" s="80"/>
      <c r="AK7" s="80"/>
      <c r="AL7" s="80"/>
      <c r="AM7" s="80"/>
      <c r="AN7" s="80"/>
      <c r="AO7" s="81"/>
      <c r="AP7" s="80"/>
      <c r="AQ7" s="80"/>
      <c r="AR7" s="80"/>
      <c r="AS7" s="80"/>
      <c r="AT7" s="80"/>
      <c r="AX7" s="44"/>
      <c r="BE7" s="45"/>
      <c r="BN7" s="14"/>
    </row>
    <row r="8" spans="1:118" ht="15" customHeight="1">
      <c r="A8" s="67" t="s">
        <v>0</v>
      </c>
      <c r="B8" s="233"/>
      <c r="C8" s="234"/>
      <c r="D8" s="234"/>
      <c r="E8" s="234"/>
      <c r="F8" s="234"/>
      <c r="G8" s="234"/>
      <c r="H8" s="234"/>
      <c r="I8" s="234"/>
      <c r="J8" s="235"/>
      <c r="K8" s="142"/>
      <c r="L8" s="215"/>
      <c r="M8" s="215"/>
      <c r="N8" s="215"/>
      <c r="O8" s="215"/>
      <c r="P8" s="215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7"/>
      <c r="AC8"/>
      <c r="AD8" s="11"/>
      <c r="AE8" s="11"/>
      <c r="AF8" s="11"/>
      <c r="AG8" s="12">
        <v>1</v>
      </c>
      <c r="AI8" s="13"/>
      <c r="AJ8" s="80"/>
      <c r="AK8" s="80"/>
      <c r="AL8" s="80"/>
      <c r="AM8" s="80"/>
      <c r="AN8" s="80"/>
      <c r="AO8" s="81"/>
      <c r="AP8" s="80"/>
      <c r="AQ8" s="80"/>
      <c r="AR8" s="80"/>
      <c r="AS8" s="80"/>
      <c r="AT8" s="80"/>
      <c r="AX8" s="44"/>
      <c r="BE8" s="45"/>
      <c r="BN8" s="14"/>
    </row>
    <row r="9" spans="1:118" ht="15" customHeight="1">
      <c r="A9" s="67" t="s">
        <v>1</v>
      </c>
      <c r="B9" s="233"/>
      <c r="C9" s="234"/>
      <c r="D9" s="234"/>
      <c r="E9" s="234"/>
      <c r="F9" s="234"/>
      <c r="G9" s="234"/>
      <c r="H9" s="234"/>
      <c r="I9" s="234"/>
      <c r="J9" s="235"/>
      <c r="K9" s="142"/>
      <c r="L9" s="215"/>
      <c r="M9" s="215"/>
      <c r="N9" s="215"/>
      <c r="O9" s="215"/>
      <c r="P9" s="215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7"/>
      <c r="AC9"/>
      <c r="AD9" s="11"/>
      <c r="AE9" s="11"/>
      <c r="AF9" s="11"/>
      <c r="AG9" s="12">
        <v>1</v>
      </c>
      <c r="AI9" s="13"/>
      <c r="AJ9" s="80"/>
      <c r="AK9" s="80"/>
      <c r="AL9" s="80"/>
      <c r="AM9" s="80"/>
      <c r="AN9" s="80"/>
      <c r="AO9" s="81"/>
      <c r="AP9" s="80"/>
      <c r="AQ9" s="80"/>
      <c r="AR9" s="80"/>
      <c r="AS9" s="80"/>
      <c r="AT9" s="80"/>
      <c r="AX9" s="44"/>
      <c r="BE9" s="45"/>
      <c r="BN9" s="14"/>
    </row>
    <row r="10" spans="1:118" ht="15" customHeight="1">
      <c r="A10" s="67" t="s">
        <v>2</v>
      </c>
      <c r="B10" s="233"/>
      <c r="C10" s="234"/>
      <c r="D10" s="234"/>
      <c r="E10" s="234"/>
      <c r="F10" s="234"/>
      <c r="G10" s="234"/>
      <c r="H10" s="234"/>
      <c r="I10" s="234"/>
      <c r="J10" s="235"/>
      <c r="K10" s="142"/>
      <c r="L10" s="215"/>
      <c r="M10" s="215"/>
      <c r="N10" s="215"/>
      <c r="O10" s="215"/>
      <c r="P10" s="215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7"/>
      <c r="AC10"/>
      <c r="AD10" s="11"/>
      <c r="AE10" s="11"/>
      <c r="AF10" s="11"/>
      <c r="AG10" s="12">
        <v>1</v>
      </c>
      <c r="AI10" s="13"/>
      <c r="AJ10" s="80"/>
      <c r="AK10" s="80"/>
      <c r="AL10" s="80"/>
      <c r="AM10" s="80"/>
      <c r="AN10" s="80"/>
      <c r="AO10" s="81"/>
      <c r="AP10" s="80"/>
      <c r="AQ10" s="80"/>
      <c r="AR10" s="80"/>
      <c r="AS10" s="80"/>
      <c r="AT10" s="80"/>
      <c r="AX10" s="44"/>
      <c r="BE10" s="45"/>
      <c r="BN10" s="14"/>
    </row>
    <row r="11" spans="1:118" ht="15" customHeight="1">
      <c r="A11" s="67" t="s">
        <v>3</v>
      </c>
      <c r="B11" s="260" t="s">
        <v>4</v>
      </c>
      <c r="C11" s="261"/>
      <c r="D11" s="261"/>
      <c r="E11" s="261"/>
      <c r="F11" s="261"/>
      <c r="G11" s="261"/>
      <c r="H11" s="261"/>
      <c r="I11" s="261"/>
      <c r="J11" s="262"/>
      <c r="K11" s="143"/>
      <c r="L11" s="215"/>
      <c r="M11" s="215"/>
      <c r="N11" s="215"/>
      <c r="O11" s="215"/>
      <c r="P11" s="215"/>
      <c r="Q11" s="216"/>
      <c r="R11" s="216"/>
      <c r="S11" s="216"/>
      <c r="T11" s="216"/>
      <c r="U11" s="216"/>
      <c r="V11" s="216"/>
      <c r="W11" s="222"/>
      <c r="X11" s="222"/>
      <c r="Y11" s="223"/>
      <c r="Z11" s="224"/>
      <c r="AA11" s="224"/>
      <c r="AB11" s="217"/>
      <c r="AC11" s="30"/>
      <c r="AD11" s="11"/>
      <c r="AE11" s="11"/>
      <c r="AF11" s="11"/>
      <c r="AG11" s="12">
        <v>1</v>
      </c>
      <c r="AI11" s="13"/>
      <c r="AJ11" s="80"/>
      <c r="AK11" s="80"/>
      <c r="AL11" s="80"/>
      <c r="AM11" s="80"/>
      <c r="AN11" s="80"/>
      <c r="AO11" s="81"/>
      <c r="AP11" s="80"/>
      <c r="AQ11" s="80"/>
      <c r="AR11" s="80"/>
      <c r="AS11" s="80"/>
      <c r="AT11" s="80"/>
      <c r="AX11" s="44"/>
      <c r="BE11" s="45"/>
      <c r="BN11" s="14"/>
    </row>
    <row r="12" spans="1:118" ht="15" customHeight="1">
      <c r="A12" s="67" t="s">
        <v>5</v>
      </c>
      <c r="B12" s="233"/>
      <c r="C12" s="234"/>
      <c r="D12" s="234"/>
      <c r="E12" s="234"/>
      <c r="F12" s="234"/>
      <c r="G12" s="234"/>
      <c r="H12" s="234"/>
      <c r="I12" s="234"/>
      <c r="J12" s="235"/>
      <c r="K12" s="142"/>
      <c r="L12" s="215"/>
      <c r="M12" s="215"/>
      <c r="N12" s="215"/>
      <c r="O12" s="215"/>
      <c r="P12" s="215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7"/>
      <c r="AC12"/>
      <c r="AD12" s="11"/>
      <c r="AE12" s="11"/>
      <c r="AF12" s="11"/>
      <c r="AG12" s="12">
        <v>1</v>
      </c>
      <c r="AI12" s="13"/>
      <c r="AJ12" s="80"/>
      <c r="AK12" s="80"/>
      <c r="AL12" s="80"/>
      <c r="AM12" s="80"/>
      <c r="AN12" s="80"/>
      <c r="AO12" s="81"/>
      <c r="AP12" s="80"/>
      <c r="AQ12" s="80"/>
      <c r="AR12" s="80"/>
      <c r="AS12" s="80"/>
      <c r="AT12" s="80"/>
      <c r="AX12" s="44"/>
      <c r="BE12" s="45"/>
      <c r="BN12" s="14"/>
    </row>
    <row r="13" spans="1:118" ht="15" customHeight="1">
      <c r="A13" s="67" t="s">
        <v>6</v>
      </c>
      <c r="B13" s="233"/>
      <c r="C13" s="234"/>
      <c r="D13" s="234"/>
      <c r="E13" s="234"/>
      <c r="F13" s="234"/>
      <c r="G13" s="234"/>
      <c r="H13" s="234"/>
      <c r="I13" s="234"/>
      <c r="J13" s="235"/>
      <c r="K13" s="142"/>
      <c r="L13" s="215"/>
      <c r="M13" s="215"/>
      <c r="N13" s="215"/>
      <c r="O13" s="215"/>
      <c r="P13" s="215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7"/>
      <c r="AC13"/>
      <c r="AD13" s="11"/>
      <c r="AE13" s="11"/>
      <c r="AF13" s="11"/>
      <c r="AG13" s="12">
        <v>1</v>
      </c>
      <c r="AI13" s="13"/>
      <c r="AJ13" s="80"/>
      <c r="AK13" s="80"/>
      <c r="AL13" s="80"/>
      <c r="AM13" s="80"/>
      <c r="AN13" s="80"/>
      <c r="AO13" s="81"/>
      <c r="AP13" s="80"/>
      <c r="AQ13" s="80"/>
      <c r="AR13" s="80"/>
      <c r="AS13" s="80"/>
      <c r="AT13" s="80"/>
      <c r="AX13" s="44"/>
      <c r="BE13" s="45"/>
      <c r="BN13" s="14"/>
    </row>
    <row r="14" spans="1:118" ht="15" customHeight="1">
      <c r="A14" s="67" t="s">
        <v>7</v>
      </c>
      <c r="B14" s="233"/>
      <c r="C14" s="234"/>
      <c r="D14" s="234"/>
      <c r="E14" s="234"/>
      <c r="F14" s="234"/>
      <c r="G14" s="234"/>
      <c r="H14" s="234"/>
      <c r="I14" s="234"/>
      <c r="J14" s="235"/>
      <c r="K14" s="142"/>
      <c r="L14" s="215"/>
      <c r="M14" s="215"/>
      <c r="N14" s="215"/>
      <c r="O14" s="215"/>
      <c r="P14" s="215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7"/>
      <c r="AC14"/>
      <c r="AD14" s="11"/>
      <c r="AE14" s="11"/>
      <c r="AF14" s="11"/>
      <c r="AG14" s="12">
        <v>1</v>
      </c>
      <c r="AI14" s="13"/>
      <c r="AJ14" s="80"/>
      <c r="AK14" s="80"/>
      <c r="AL14" s="80"/>
      <c r="AM14" s="80"/>
      <c r="AN14" s="80"/>
      <c r="AO14" s="81"/>
      <c r="AP14" s="80"/>
      <c r="AQ14" s="80"/>
      <c r="AR14" s="80"/>
      <c r="AS14" s="80"/>
      <c r="AT14" s="80"/>
      <c r="AX14" s="44"/>
      <c r="BE14" s="45"/>
      <c r="BN14" s="14"/>
    </row>
    <row r="15" spans="1:118" ht="15" customHeight="1">
      <c r="A15" s="67" t="s">
        <v>8</v>
      </c>
      <c r="B15" s="233"/>
      <c r="C15" s="234"/>
      <c r="D15" s="234"/>
      <c r="E15" s="234"/>
      <c r="F15" s="234"/>
      <c r="G15" s="234"/>
      <c r="H15" s="234"/>
      <c r="I15" s="234"/>
      <c r="J15" s="235"/>
      <c r="K15" s="142"/>
      <c r="L15" s="215"/>
      <c r="M15" s="215"/>
      <c r="N15" s="215"/>
      <c r="O15" s="215"/>
      <c r="P15" s="215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7"/>
      <c r="AC15"/>
      <c r="AD15" s="11"/>
      <c r="AE15" s="11"/>
      <c r="AF15" s="11"/>
      <c r="AG15" s="12">
        <v>1</v>
      </c>
      <c r="AI15" s="13"/>
      <c r="AJ15" s="80"/>
      <c r="AK15" s="80"/>
      <c r="AL15" s="80"/>
      <c r="AM15" s="80"/>
      <c r="AN15" s="80"/>
      <c r="AO15" s="81"/>
      <c r="AP15" s="80"/>
      <c r="AQ15" s="80"/>
      <c r="AR15" s="80"/>
      <c r="AS15" s="80"/>
      <c r="AT15" s="80"/>
      <c r="AX15" s="44"/>
      <c r="BE15" s="45"/>
      <c r="BN15" s="14"/>
    </row>
    <row r="16" spans="1:118" ht="9.75" customHeight="1">
      <c r="E16" s="21"/>
      <c r="F16" s="21"/>
      <c r="G16" s="22"/>
      <c r="H16" s="7"/>
      <c r="I16" s="7"/>
      <c r="J16" s="5"/>
      <c r="K16" s="5"/>
      <c r="L16" s="147"/>
      <c r="M16" s="147"/>
      <c r="N16" s="147"/>
      <c r="O16" s="147"/>
      <c r="P16" s="147"/>
      <c r="Q16" s="7"/>
      <c r="R16" s="7"/>
      <c r="S16" s="7"/>
      <c r="X16" s="17"/>
      <c r="Y16" s="20"/>
      <c r="Z16" s="11"/>
      <c r="AA16" s="11"/>
      <c r="AB16" s="11"/>
      <c r="AC16" s="11"/>
      <c r="AD16" s="11"/>
      <c r="AE16" s="11"/>
      <c r="AF16" s="11"/>
      <c r="AG16" s="12">
        <v>1</v>
      </c>
      <c r="AI16" s="13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X16" s="225" t="s">
        <v>9</v>
      </c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N16" s="14"/>
    </row>
    <row r="17" spans="1:66" ht="15" customHeight="1">
      <c r="A17" s="139" t="s">
        <v>10</v>
      </c>
      <c r="B17" s="254" t="s">
        <v>11</v>
      </c>
      <c r="C17" s="255"/>
      <c r="D17" s="255"/>
      <c r="E17" s="256"/>
      <c r="F17" s="200" t="s">
        <v>29</v>
      </c>
      <c r="G17" s="201"/>
      <c r="H17" s="201"/>
      <c r="I17" s="201"/>
      <c r="J17" s="202"/>
      <c r="K17" s="137"/>
      <c r="L17" s="135"/>
      <c r="M17" s="135"/>
      <c r="N17" s="135"/>
      <c r="O17" s="135"/>
      <c r="P17" s="135"/>
      <c r="Q17" s="196"/>
      <c r="R17" s="197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32"/>
      <c r="AD17" s="11"/>
      <c r="AE17" s="11"/>
      <c r="AF17" s="11"/>
      <c r="AG17" s="12">
        <v>1</v>
      </c>
      <c r="AI17" s="3"/>
      <c r="AJ17" s="80"/>
      <c r="AK17" s="80"/>
      <c r="AL17" s="80"/>
      <c r="AM17" s="80"/>
      <c r="AN17" s="80"/>
      <c r="AO17" s="81"/>
      <c r="AP17" s="80"/>
      <c r="AQ17" s="80"/>
      <c r="AR17" s="80"/>
      <c r="AS17" s="80"/>
      <c r="AT17" s="80"/>
      <c r="AX17" s="44"/>
      <c r="BE17" s="45"/>
      <c r="BN17" s="14"/>
    </row>
    <row r="18" spans="1:66" ht="15" customHeight="1">
      <c r="A18" s="140"/>
      <c r="B18" s="257"/>
      <c r="C18" s="258"/>
      <c r="D18" s="258"/>
      <c r="E18" s="259"/>
      <c r="F18" s="203" t="s">
        <v>37</v>
      </c>
      <c r="G18" s="204"/>
      <c r="H18" s="204"/>
      <c r="I18" s="204"/>
      <c r="J18" s="205"/>
      <c r="K18" s="136"/>
      <c r="L18" s="136"/>
      <c r="M18" s="136"/>
      <c r="N18" s="136"/>
      <c r="O18" s="136"/>
      <c r="P18" s="136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33"/>
      <c r="AD18" s="11"/>
      <c r="AE18" s="11"/>
      <c r="AF18" s="11"/>
      <c r="AG18" s="12">
        <v>1</v>
      </c>
      <c r="AI18" s="3"/>
      <c r="AJ18" s="80"/>
      <c r="AK18" s="80"/>
      <c r="AL18" s="80"/>
      <c r="AM18" s="80"/>
      <c r="AO18" s="101" t="s">
        <v>12</v>
      </c>
      <c r="AP18" s="100">
        <f>X20</f>
        <v>0</v>
      </c>
      <c r="AQ18" s="100"/>
      <c r="AR18" s="100">
        <f>AA20</f>
        <v>0</v>
      </c>
      <c r="AS18" s="80"/>
      <c r="AT18" s="80"/>
      <c r="AX18" s="44"/>
      <c r="BE18" s="45"/>
      <c r="BN18" s="14"/>
    </row>
    <row r="19" spans="1:66" ht="21" customHeight="1">
      <c r="A19" s="134" t="s">
        <v>36</v>
      </c>
      <c r="B19" s="134"/>
      <c r="C19" s="126"/>
      <c r="D19" s="124"/>
      <c r="E19" s="125"/>
      <c r="J19" s="5"/>
      <c r="K19" s="5"/>
      <c r="M19" s="54"/>
      <c r="N19" s="54"/>
      <c r="O19" s="54"/>
      <c r="P19" s="54"/>
      <c r="Q19" s="54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G19" s="12">
        <v>1</v>
      </c>
      <c r="AI19" s="13"/>
      <c r="AJ19" s="80"/>
      <c r="AK19" s="80"/>
      <c r="AL19" s="80"/>
      <c r="AM19" s="80"/>
      <c r="AN19" s="80"/>
      <c r="AO19" s="81"/>
      <c r="AP19" s="80"/>
      <c r="AQ19" s="80"/>
      <c r="AR19" s="84"/>
      <c r="AS19" s="80"/>
      <c r="AT19" s="80"/>
    </row>
    <row r="20" spans="1:66" ht="15" customHeight="1">
      <c r="A20" s="79" t="s">
        <v>35</v>
      </c>
      <c r="B20" s="79"/>
      <c r="E20" s="57" t="s">
        <v>32</v>
      </c>
      <c r="F20" s="57"/>
      <c r="G20" s="228"/>
      <c r="H20" s="238"/>
      <c r="I20" s="238"/>
      <c r="J20" s="239"/>
      <c r="K20" s="145"/>
      <c r="L20" s="195"/>
      <c r="M20" s="195"/>
      <c r="N20" s="195"/>
      <c r="O20" s="195"/>
      <c r="P20" s="195"/>
      <c r="Q20" s="58"/>
      <c r="R20" s="230"/>
      <c r="S20" s="231"/>
      <c r="T20" s="58"/>
      <c r="U20" s="119"/>
      <c r="V20" s="107" t="s">
        <v>32</v>
      </c>
      <c r="W20" s="108"/>
      <c r="X20" s="228"/>
      <c r="Y20" s="229"/>
      <c r="Z20" s="58"/>
      <c r="AA20" s="228"/>
      <c r="AB20" s="229"/>
      <c r="AC20" s="40"/>
      <c r="AD20" s="226"/>
      <c r="AE20" s="227"/>
      <c r="AF20" s="33"/>
      <c r="AG20" s="12">
        <v>1</v>
      </c>
      <c r="AI20" s="106" t="s">
        <v>12</v>
      </c>
      <c r="AJ20" s="97">
        <f>X20</f>
        <v>0</v>
      </c>
      <c r="AK20" s="85"/>
      <c r="AL20" s="97">
        <f>AA20</f>
        <v>0</v>
      </c>
      <c r="AM20" s="86"/>
      <c r="AN20" s="104" t="s">
        <v>13</v>
      </c>
      <c r="AO20" s="81"/>
      <c r="AP20" s="87">
        <f>SUM(AP24:AP60)</f>
        <v>0</v>
      </c>
      <c r="AQ20" s="86"/>
      <c r="AR20" s="87">
        <f>SUM(AR24:AR60)</f>
        <v>0</v>
      </c>
      <c r="AS20" s="86"/>
      <c r="AT20" s="105" t="s">
        <v>13</v>
      </c>
      <c r="AU20" s="68"/>
      <c r="AX20" s="34" t="s">
        <v>14</v>
      </c>
      <c r="AY20" s="34" t="s">
        <v>15</v>
      </c>
      <c r="AZ20" s="34" t="s">
        <v>16</v>
      </c>
      <c r="BA20" s="34" t="s">
        <v>17</v>
      </c>
      <c r="BB20" s="34" t="s">
        <v>18</v>
      </c>
      <c r="BC20" s="34" t="s">
        <v>19</v>
      </c>
      <c r="BD20" s="34" t="s">
        <v>20</v>
      </c>
      <c r="BE20" s="31">
        <v>1</v>
      </c>
      <c r="BF20" s="31">
        <v>2</v>
      </c>
      <c r="BG20" s="31">
        <v>4</v>
      </c>
      <c r="BH20" s="31">
        <v>5</v>
      </c>
      <c r="BI20" s="31">
        <v>6</v>
      </c>
      <c r="BJ20" s="31">
        <v>7</v>
      </c>
      <c r="BK20" s="31">
        <v>8</v>
      </c>
      <c r="BN20" s="14"/>
    </row>
    <row r="21" spans="1:66" ht="12.75" customHeight="1">
      <c r="A21" s="249" t="s">
        <v>24</v>
      </c>
      <c r="B21" s="250"/>
      <c r="C21" s="102"/>
      <c r="D21" s="59"/>
      <c r="E21" s="193" t="s">
        <v>30</v>
      </c>
      <c r="F21" s="123"/>
      <c r="G21" s="240" t="s">
        <v>31</v>
      </c>
      <c r="H21" s="241"/>
      <c r="I21" s="241"/>
      <c r="J21" s="242"/>
      <c r="K21" s="112"/>
      <c r="L21" s="109"/>
      <c r="M21" s="53"/>
      <c r="N21" s="53"/>
      <c r="O21" s="53"/>
      <c r="P21" s="53"/>
      <c r="Q21" s="52"/>
      <c r="R21" s="52"/>
      <c r="S21" s="191" t="s">
        <v>26</v>
      </c>
      <c r="T21" s="218"/>
      <c r="U21" s="219"/>
      <c r="V21" s="114"/>
      <c r="X21" s="206" t="s">
        <v>21</v>
      </c>
      <c r="Y21" s="207"/>
      <c r="AA21" s="206" t="s">
        <v>21</v>
      </c>
      <c r="AB21" s="207"/>
      <c r="AC21" s="40"/>
      <c r="AD21" s="61"/>
      <c r="AE21" s="62"/>
      <c r="AF21" s="63"/>
      <c r="AG21" s="12">
        <v>1</v>
      </c>
      <c r="AI21" s="1"/>
      <c r="AJ21" s="88" t="s">
        <v>22</v>
      </c>
      <c r="AK21" s="88"/>
      <c r="AL21" s="88" t="s">
        <v>22</v>
      </c>
      <c r="AM21" s="88"/>
      <c r="AN21" s="91">
        <f>SUM(AJ22,AL22)</f>
        <v>0</v>
      </c>
      <c r="AO21" s="81"/>
      <c r="AP21" s="88" t="s">
        <v>23</v>
      </c>
      <c r="AQ21" s="88"/>
      <c r="AR21" s="88" t="s">
        <v>23</v>
      </c>
      <c r="AS21" s="88"/>
      <c r="AT21" s="89">
        <f>SUM(AP20:AR20)</f>
        <v>0</v>
      </c>
      <c r="AX21" s="32"/>
      <c r="AY21" s="32"/>
      <c r="AZ21" s="32"/>
      <c r="BA21" s="32"/>
      <c r="BB21" s="32"/>
      <c r="BC21" s="32"/>
      <c r="BD21" s="32"/>
      <c r="BE21" s="35">
        <v>0.99</v>
      </c>
      <c r="BF21" s="35">
        <v>2</v>
      </c>
      <c r="BG21" s="35">
        <v>4</v>
      </c>
      <c r="BH21" s="35">
        <v>4.99</v>
      </c>
      <c r="BI21" s="35">
        <v>6</v>
      </c>
      <c r="BJ21" s="35">
        <v>7</v>
      </c>
      <c r="BK21" s="35">
        <v>8</v>
      </c>
    </row>
    <row r="22" spans="1:66" ht="12" customHeight="1">
      <c r="A22" s="251"/>
      <c r="B22" s="252"/>
      <c r="C22" s="103" t="s">
        <v>26</v>
      </c>
      <c r="D22" s="64" t="s">
        <v>25</v>
      </c>
      <c r="E22" s="194"/>
      <c r="F22" s="123"/>
      <c r="G22" s="243" t="s">
        <v>27</v>
      </c>
      <c r="H22" s="244"/>
      <c r="I22" s="244"/>
      <c r="J22" s="245"/>
      <c r="K22" s="118"/>
      <c r="L22" s="110" t="s">
        <v>24</v>
      </c>
      <c r="M22" s="111"/>
      <c r="N22" s="111"/>
      <c r="O22" s="111"/>
      <c r="P22" s="111"/>
      <c r="Q22" s="111"/>
      <c r="R22" s="111"/>
      <c r="S22" s="192"/>
      <c r="T22" s="220" t="s">
        <v>25</v>
      </c>
      <c r="U22" s="221"/>
      <c r="V22" s="115" t="s">
        <v>30</v>
      </c>
      <c r="X22" s="208" t="s">
        <v>27</v>
      </c>
      <c r="Y22" s="209"/>
      <c r="AA22" s="208" t="s">
        <v>27</v>
      </c>
      <c r="AB22" s="209"/>
      <c r="AC22" s="40"/>
      <c r="AD22" s="65"/>
      <c r="AE22" s="36"/>
      <c r="AF22" s="12"/>
      <c r="AG22" s="12">
        <v>1</v>
      </c>
      <c r="AI22" s="1"/>
      <c r="AJ22" s="90">
        <f>SUM(AJ24:AJ60)</f>
        <v>0</v>
      </c>
      <c r="AK22" s="80"/>
      <c r="AL22" s="90">
        <f>SUM(AL24:AL60)</f>
        <v>0</v>
      </c>
      <c r="AM22" s="80"/>
      <c r="AN22" s="91"/>
      <c r="AO22" s="81"/>
      <c r="AP22" s="90">
        <f>SUM(AP24:AP60)</f>
        <v>0</v>
      </c>
      <c r="AQ22" s="80"/>
      <c r="AR22" s="90">
        <f>SUM(AR24:AR60)</f>
        <v>0</v>
      </c>
      <c r="AS22" s="80"/>
      <c r="AT22" s="91">
        <f>SUM(AP22,AR22)</f>
        <v>0</v>
      </c>
      <c r="AX22" s="32"/>
      <c r="AY22" s="32"/>
      <c r="AZ22" s="32"/>
      <c r="BA22" s="32"/>
      <c r="BB22" s="32"/>
      <c r="BC22" s="32"/>
      <c r="BD22" s="32"/>
      <c r="BE22" s="35">
        <v>1.99</v>
      </c>
      <c r="BF22" s="35">
        <v>2.0499999999999998</v>
      </c>
      <c r="BG22" s="35">
        <v>4.05</v>
      </c>
      <c r="BH22" s="35">
        <v>5.05</v>
      </c>
      <c r="BI22" s="35">
        <v>6.05</v>
      </c>
      <c r="BJ22" s="35">
        <v>7.05</v>
      </c>
      <c r="BK22" s="35">
        <v>8.0500000000000007</v>
      </c>
    </row>
    <row r="23" spans="1:66" ht="5.25" customHeight="1">
      <c r="A23" s="253"/>
      <c r="B23" s="253"/>
      <c r="C23" s="253"/>
      <c r="D23" s="253"/>
      <c r="I23" s="113"/>
      <c r="J23" s="5"/>
      <c r="K23" s="5"/>
      <c r="L23" s="5"/>
      <c r="M23" s="5"/>
      <c r="N23" s="5"/>
      <c r="AG23" s="12">
        <v>1</v>
      </c>
      <c r="AI23" s="1"/>
      <c r="AJ23" s="80"/>
      <c r="AK23" s="80"/>
      <c r="AL23" s="80"/>
      <c r="AM23" s="80"/>
      <c r="AN23" s="80"/>
      <c r="AO23" s="81"/>
      <c r="AP23" s="80"/>
      <c r="AQ23" s="80"/>
      <c r="AR23" s="80"/>
      <c r="AS23" s="80"/>
      <c r="AT23" s="80"/>
    </row>
    <row r="24" spans="1:66" ht="13" customHeight="1">
      <c r="A24" s="236" t="s">
        <v>34</v>
      </c>
      <c r="B24" s="237"/>
      <c r="C24" s="164">
        <v>30</v>
      </c>
      <c r="D24" s="165" t="s">
        <v>33</v>
      </c>
      <c r="E24" s="166">
        <v>4500875</v>
      </c>
      <c r="F24" s="181"/>
      <c r="G24" s="246"/>
      <c r="H24" s="247"/>
      <c r="I24" s="247"/>
      <c r="J24" s="248"/>
      <c r="K24" s="146"/>
      <c r="L24" s="163" t="s">
        <v>85</v>
      </c>
      <c r="M24" s="167"/>
      <c r="N24" s="167"/>
      <c r="O24" s="167"/>
      <c r="P24" s="167"/>
      <c r="Q24" s="167"/>
      <c r="R24" s="167"/>
      <c r="S24" s="175">
        <v>30</v>
      </c>
      <c r="T24" s="187" t="s">
        <v>33</v>
      </c>
      <c r="U24" s="188"/>
      <c r="V24" s="174">
        <v>4530915</v>
      </c>
      <c r="W24" s="170"/>
      <c r="X24" s="189"/>
      <c r="Y24" s="190"/>
      <c r="Z24" s="176"/>
      <c r="AA24" s="214"/>
      <c r="AB24" s="183"/>
      <c r="AC24" s="63"/>
      <c r="AD24" s="41"/>
      <c r="AE24" s="66"/>
      <c r="AF24" s="63"/>
      <c r="AG24" s="5">
        <f>SUM(X24,Y24,AA24,AB24,AE24)</f>
        <v>0</v>
      </c>
      <c r="AH24" s="98"/>
      <c r="AI24" s="98"/>
      <c r="AJ24" s="93">
        <f t="shared" ref="AJ24:AJ60" si="0">X24*G24</f>
        <v>0</v>
      </c>
      <c r="AK24" s="93"/>
      <c r="AL24" s="93">
        <f t="shared" ref="AL24:AL60" si="1">AA24*G24</f>
        <v>0</v>
      </c>
      <c r="AM24" s="93"/>
      <c r="AN24" s="93">
        <f>SUM(AJ24,AL24)</f>
        <v>0</v>
      </c>
      <c r="AO24" s="94"/>
      <c r="AP24" s="95">
        <f t="shared" ref="AP24:AP60" si="2">(X24*G24)*E24</f>
        <v>0</v>
      </c>
      <c r="AQ24" s="93"/>
      <c r="AR24" s="95">
        <f t="shared" ref="AR24:AR60" si="3">(AA24*G24)*E24</f>
        <v>0</v>
      </c>
      <c r="AS24" s="93"/>
      <c r="AT24" s="95">
        <f t="shared" ref="AT24:AT60" si="4">SUM(AP24:AR24)</f>
        <v>0</v>
      </c>
      <c r="AX24" s="96"/>
      <c r="AY24" s="96"/>
      <c r="AZ24" s="96"/>
      <c r="BA24" s="96"/>
      <c r="BB24" s="96"/>
      <c r="BC24" s="96"/>
      <c r="BD24" s="96">
        <v>0</v>
      </c>
      <c r="BE24" s="96">
        <f t="shared" ref="BE24:BE60" si="5">IF($F$18&lt;BE$21,0,IF($F$18&gt;BE$22,0,$AX24))</f>
        <v>0</v>
      </c>
      <c r="BF24" s="96">
        <f t="shared" ref="BF24:BF60" si="6">IF($F$18&lt;BF$21,0,IF($F$18&gt;BF$22,0,$AY24))</f>
        <v>0</v>
      </c>
      <c r="BG24" s="96">
        <f t="shared" ref="BG24:BG60" si="7">IF($F$18&lt;BG$21,0,IF($F$18&gt;BG$22,0,$AZ24))</f>
        <v>0</v>
      </c>
      <c r="BH24" s="96">
        <f t="shared" ref="BH24:BH60" si="8">IF($F$18&lt;BH$21,0,IF($F$18&gt;BH$22,0,$BA24))</f>
        <v>0</v>
      </c>
      <c r="BI24" s="96">
        <f t="shared" ref="BI24:BI60" si="9">IF($F$18&lt;BI$21,0,IF($F$18&gt;BI$22,0,$BB24))</f>
        <v>0</v>
      </c>
      <c r="BJ24" s="96">
        <f t="shared" ref="BJ24:BJ60" si="10">IF($F$18&lt;BJ$21,0,IF($F$18&gt;BJ$22,0,$BC24))</f>
        <v>0</v>
      </c>
      <c r="BK24" s="96">
        <f t="shared" ref="BK24:BK60" si="11">IF($F$18&lt;BK$21,0,IF($F$18&gt;BK$22,0,$BD24))</f>
        <v>0</v>
      </c>
      <c r="BL24" s="92">
        <f t="shared" ref="BL24" si="12">SUM(BE24:BK24)</f>
        <v>0</v>
      </c>
    </row>
    <row r="25" spans="1:66" ht="13" customHeight="1">
      <c r="A25" s="236" t="s">
        <v>40</v>
      </c>
      <c r="B25" s="237"/>
      <c r="C25" s="164">
        <v>30</v>
      </c>
      <c r="D25" s="165" t="s">
        <v>33</v>
      </c>
      <c r="E25" s="166">
        <v>4502305</v>
      </c>
      <c r="F25" s="181"/>
      <c r="G25" s="246"/>
      <c r="H25" s="247"/>
      <c r="I25" s="247"/>
      <c r="J25" s="248"/>
      <c r="K25" s="144"/>
      <c r="L25" s="161" t="s">
        <v>86</v>
      </c>
      <c r="M25" s="171"/>
      <c r="N25" s="171"/>
      <c r="O25" s="171"/>
      <c r="P25" s="171"/>
      <c r="Q25" s="171"/>
      <c r="R25" s="171"/>
      <c r="S25" s="168">
        <v>30</v>
      </c>
      <c r="T25" s="187" t="s">
        <v>33</v>
      </c>
      <c r="U25" s="188"/>
      <c r="V25" s="174">
        <v>4531365</v>
      </c>
      <c r="W25" s="172"/>
      <c r="X25" s="189"/>
      <c r="Y25" s="190"/>
      <c r="Z25" s="116"/>
      <c r="AA25" s="182"/>
      <c r="AB25" s="183"/>
      <c r="AC25" s="63"/>
      <c r="AD25" s="41"/>
      <c r="AE25" s="66"/>
      <c r="AF25" s="63"/>
      <c r="AG25" s="5">
        <f t="shared" ref="AG25:AG60" si="13">SUM(X25,Y25,AA25,AB25,AE25)</f>
        <v>0</v>
      </c>
      <c r="AH25" s="98"/>
      <c r="AI25" s="98"/>
      <c r="AJ25" s="93">
        <f t="shared" si="0"/>
        <v>0</v>
      </c>
      <c r="AK25" s="93"/>
      <c r="AL25" s="93">
        <f t="shared" si="1"/>
        <v>0</v>
      </c>
      <c r="AM25" s="93"/>
      <c r="AN25" s="93">
        <f t="shared" ref="AN25:AN60" si="14">SUM(AJ25,AL25)</f>
        <v>0</v>
      </c>
      <c r="AO25" s="94"/>
      <c r="AP25" s="95">
        <f t="shared" si="2"/>
        <v>0</v>
      </c>
      <c r="AQ25" s="93"/>
      <c r="AR25" s="95">
        <f t="shared" si="3"/>
        <v>0</v>
      </c>
      <c r="AS25" s="93"/>
      <c r="AT25" s="95">
        <f t="shared" si="4"/>
        <v>0</v>
      </c>
      <c r="AX25" s="96"/>
      <c r="AY25" s="96"/>
      <c r="AZ25" s="96"/>
      <c r="BA25" s="96"/>
      <c r="BB25" s="96"/>
      <c r="BC25" s="96"/>
      <c r="BD25" s="96">
        <v>0</v>
      </c>
      <c r="BE25" s="96">
        <f t="shared" si="5"/>
        <v>0</v>
      </c>
      <c r="BF25" s="96">
        <f t="shared" si="6"/>
        <v>0</v>
      </c>
      <c r="BG25" s="96">
        <f t="shared" si="7"/>
        <v>0</v>
      </c>
      <c r="BH25" s="96">
        <f t="shared" si="8"/>
        <v>0</v>
      </c>
      <c r="BI25" s="96">
        <f t="shared" si="9"/>
        <v>0</v>
      </c>
      <c r="BJ25" s="96">
        <f t="shared" si="10"/>
        <v>0</v>
      </c>
      <c r="BK25" s="96">
        <f t="shared" si="11"/>
        <v>0</v>
      </c>
      <c r="BL25" s="92">
        <f t="shared" ref="BL25" si="15">SUM(BE25:BK25)</f>
        <v>0</v>
      </c>
    </row>
    <row r="26" spans="1:66" ht="13" customHeight="1">
      <c r="A26" s="154" t="s">
        <v>41</v>
      </c>
      <c r="B26" s="138"/>
      <c r="C26" s="164">
        <v>30</v>
      </c>
      <c r="D26" s="165" t="s">
        <v>33</v>
      </c>
      <c r="E26" s="166">
        <v>4504405</v>
      </c>
      <c r="F26" s="181"/>
      <c r="G26" s="246"/>
      <c r="H26" s="247"/>
      <c r="I26" s="247"/>
      <c r="J26" s="248"/>
      <c r="K26" s="144"/>
      <c r="L26" s="161" t="s">
        <v>86</v>
      </c>
      <c r="M26" s="171"/>
      <c r="N26" s="171"/>
      <c r="O26" s="171"/>
      <c r="P26" s="171"/>
      <c r="Q26" s="171"/>
      <c r="R26" s="171"/>
      <c r="S26" s="168">
        <v>72</v>
      </c>
      <c r="T26" s="187" t="s">
        <v>56</v>
      </c>
      <c r="U26" s="188"/>
      <c r="V26" s="174">
        <v>4131367</v>
      </c>
      <c r="W26" s="172"/>
      <c r="X26" s="212"/>
      <c r="Y26" s="213"/>
      <c r="Z26" s="117"/>
      <c r="AA26" s="210"/>
      <c r="AB26" s="211"/>
      <c r="AC26" s="63"/>
      <c r="AD26" s="41"/>
      <c r="AE26" s="66"/>
      <c r="AF26" s="63"/>
      <c r="AG26" s="5">
        <f t="shared" si="13"/>
        <v>0</v>
      </c>
      <c r="AH26" s="98"/>
      <c r="AI26" s="98"/>
      <c r="AJ26" s="93">
        <f t="shared" si="0"/>
        <v>0</v>
      </c>
      <c r="AK26" s="93"/>
      <c r="AL26" s="93">
        <f t="shared" si="1"/>
        <v>0</v>
      </c>
      <c r="AM26" s="93"/>
      <c r="AN26" s="93">
        <f t="shared" si="14"/>
        <v>0</v>
      </c>
      <c r="AO26" s="94"/>
      <c r="AP26" s="95">
        <f t="shared" si="2"/>
        <v>0</v>
      </c>
      <c r="AQ26" s="93"/>
      <c r="AR26" s="95">
        <f t="shared" si="3"/>
        <v>0</v>
      </c>
      <c r="AS26" s="93"/>
      <c r="AT26" s="95">
        <f t="shared" si="4"/>
        <v>0</v>
      </c>
      <c r="AX26" s="96"/>
      <c r="AY26" s="96"/>
      <c r="AZ26" s="96"/>
      <c r="BA26" s="96"/>
      <c r="BB26" s="96"/>
      <c r="BC26" s="96"/>
      <c r="BD26" s="96">
        <v>0</v>
      </c>
      <c r="BE26" s="96">
        <f t="shared" si="5"/>
        <v>0</v>
      </c>
      <c r="BF26" s="96">
        <f t="shared" si="6"/>
        <v>0</v>
      </c>
      <c r="BG26" s="96">
        <f t="shared" si="7"/>
        <v>0</v>
      </c>
      <c r="BH26" s="96">
        <f t="shared" si="8"/>
        <v>0</v>
      </c>
      <c r="BI26" s="96">
        <f t="shared" si="9"/>
        <v>0</v>
      </c>
      <c r="BJ26" s="96">
        <f t="shared" si="10"/>
        <v>0</v>
      </c>
      <c r="BK26" s="96">
        <f t="shared" si="11"/>
        <v>0</v>
      </c>
      <c r="BL26" s="92">
        <f t="shared" ref="BL26" si="16">SUM(BE26:BK26)</f>
        <v>0</v>
      </c>
    </row>
    <row r="27" spans="1:66" ht="13" customHeight="1">
      <c r="A27" s="154" t="s">
        <v>42</v>
      </c>
      <c r="B27" s="138"/>
      <c r="C27" s="164">
        <v>25</v>
      </c>
      <c r="D27" s="165" t="s">
        <v>43</v>
      </c>
      <c r="E27" s="166">
        <v>4506680</v>
      </c>
      <c r="F27" s="181"/>
      <c r="G27" s="246"/>
      <c r="H27" s="247"/>
      <c r="I27" s="247"/>
      <c r="J27" s="248"/>
      <c r="K27" s="144"/>
      <c r="L27" s="161" t="s">
        <v>87</v>
      </c>
      <c r="M27" s="173"/>
      <c r="N27" s="173"/>
      <c r="O27" s="173"/>
      <c r="P27" s="173"/>
      <c r="Q27" s="173"/>
      <c r="R27" s="173"/>
      <c r="S27" s="168">
        <v>25</v>
      </c>
      <c r="T27" s="187" t="s">
        <v>84</v>
      </c>
      <c r="U27" s="188"/>
      <c r="V27" s="174">
        <v>4534600</v>
      </c>
      <c r="W27" s="172"/>
      <c r="X27" s="189"/>
      <c r="Y27" s="190"/>
      <c r="Z27" s="116"/>
      <c r="AA27" s="182"/>
      <c r="AB27" s="183"/>
      <c r="AC27" s="63"/>
      <c r="AD27" s="41"/>
      <c r="AE27" s="66"/>
      <c r="AF27" s="63"/>
      <c r="AG27" s="5">
        <f t="shared" si="13"/>
        <v>0</v>
      </c>
      <c r="AH27" s="98"/>
      <c r="AI27" s="98"/>
      <c r="AJ27" s="93">
        <f t="shared" si="0"/>
        <v>0</v>
      </c>
      <c r="AK27" s="93"/>
      <c r="AL27" s="93">
        <f t="shared" si="1"/>
        <v>0</v>
      </c>
      <c r="AM27" s="93"/>
      <c r="AN27" s="93">
        <f t="shared" si="14"/>
        <v>0</v>
      </c>
      <c r="AO27" s="94"/>
      <c r="AP27" s="95">
        <f t="shared" si="2"/>
        <v>0</v>
      </c>
      <c r="AQ27" s="93"/>
      <c r="AR27" s="95">
        <f t="shared" si="3"/>
        <v>0</v>
      </c>
      <c r="AS27" s="93"/>
      <c r="AT27" s="95">
        <f t="shared" si="4"/>
        <v>0</v>
      </c>
      <c r="AX27" s="96"/>
      <c r="AY27" s="96"/>
      <c r="AZ27" s="96"/>
      <c r="BA27" s="96"/>
      <c r="BB27" s="96"/>
      <c r="BC27" s="96"/>
      <c r="BD27" s="96">
        <v>0</v>
      </c>
      <c r="BE27" s="96">
        <f t="shared" si="5"/>
        <v>0</v>
      </c>
      <c r="BF27" s="96">
        <f t="shared" si="6"/>
        <v>0</v>
      </c>
      <c r="BG27" s="96">
        <f t="shared" si="7"/>
        <v>0</v>
      </c>
      <c r="BH27" s="96">
        <f t="shared" si="8"/>
        <v>0</v>
      </c>
      <c r="BI27" s="96">
        <f t="shared" si="9"/>
        <v>0</v>
      </c>
      <c r="BJ27" s="96">
        <f t="shared" si="10"/>
        <v>0</v>
      </c>
      <c r="BK27" s="96">
        <f t="shared" si="11"/>
        <v>0</v>
      </c>
      <c r="BL27" s="92">
        <f t="shared" ref="BL27:BL29" si="17">SUM(BE27:BK27)</f>
        <v>0</v>
      </c>
    </row>
    <row r="28" spans="1:66" ht="13" customHeight="1">
      <c r="A28" s="275" t="s">
        <v>45</v>
      </c>
      <c r="B28" s="276"/>
      <c r="C28" s="164">
        <v>30</v>
      </c>
      <c r="D28" s="165" t="s">
        <v>33</v>
      </c>
      <c r="E28" s="166">
        <v>4572455</v>
      </c>
      <c r="F28" s="181"/>
      <c r="G28" s="246"/>
      <c r="H28" s="247"/>
      <c r="I28" s="247"/>
      <c r="J28" s="248"/>
      <c r="K28" s="144"/>
      <c r="L28" s="163" t="s">
        <v>88</v>
      </c>
      <c r="M28" s="173"/>
      <c r="N28" s="173"/>
      <c r="O28" s="173"/>
      <c r="P28" s="173"/>
      <c r="Q28" s="173"/>
      <c r="R28" s="173"/>
      <c r="S28" s="168">
        <v>25</v>
      </c>
      <c r="T28" s="187" t="s">
        <v>84</v>
      </c>
      <c r="U28" s="188"/>
      <c r="V28" s="174">
        <v>4536000</v>
      </c>
      <c r="W28" s="172"/>
      <c r="X28" s="212"/>
      <c r="Y28" s="213"/>
      <c r="Z28" s="117"/>
      <c r="AA28" s="210"/>
      <c r="AB28" s="211"/>
      <c r="AC28" s="63"/>
      <c r="AD28" s="41"/>
      <c r="AE28" s="66"/>
      <c r="AF28" s="63"/>
      <c r="AG28" s="5">
        <f t="shared" ref="AG28" si="18">SUM(X28,Y28,AA28,AB28,AE28)</f>
        <v>0</v>
      </c>
      <c r="AH28" s="98"/>
      <c r="AI28" s="98"/>
      <c r="AJ28" s="93">
        <f t="shared" ref="AJ28" si="19">X28*G28</f>
        <v>0</v>
      </c>
      <c r="AK28" s="93"/>
      <c r="AL28" s="93">
        <f t="shared" ref="AL28" si="20">AA28*G28</f>
        <v>0</v>
      </c>
      <c r="AM28" s="93"/>
      <c r="AN28" s="93">
        <f t="shared" ref="AN28" si="21">SUM(AJ28,AL28)</f>
        <v>0</v>
      </c>
      <c r="AO28" s="94"/>
      <c r="AP28" s="95">
        <f t="shared" ref="AP28" si="22">(X28*G28)*E28</f>
        <v>0</v>
      </c>
      <c r="AQ28" s="93"/>
      <c r="AR28" s="95">
        <f t="shared" ref="AR28" si="23">(AA28*G28)*E28</f>
        <v>0</v>
      </c>
      <c r="AS28" s="93"/>
      <c r="AT28" s="95">
        <f t="shared" ref="AT28" si="24">SUM(AP28:AR28)</f>
        <v>0</v>
      </c>
      <c r="AX28" s="96"/>
      <c r="AY28" s="96"/>
      <c r="AZ28" s="96"/>
      <c r="BA28" s="96"/>
      <c r="BB28" s="96"/>
      <c r="BC28" s="96"/>
      <c r="BD28" s="96">
        <v>0</v>
      </c>
      <c r="BE28" s="96">
        <f t="shared" si="5"/>
        <v>0</v>
      </c>
      <c r="BF28" s="96">
        <f t="shared" si="6"/>
        <v>0</v>
      </c>
      <c r="BG28" s="96">
        <f t="shared" si="7"/>
        <v>0</v>
      </c>
      <c r="BH28" s="96">
        <f t="shared" si="8"/>
        <v>0</v>
      </c>
      <c r="BI28" s="96">
        <f t="shared" si="9"/>
        <v>0</v>
      </c>
      <c r="BJ28" s="96">
        <f t="shared" si="10"/>
        <v>0</v>
      </c>
      <c r="BK28" s="96">
        <f t="shared" si="11"/>
        <v>0</v>
      </c>
      <c r="BL28" s="92">
        <f t="shared" ref="BL28" si="25">SUM(BE28:BK28)</f>
        <v>0</v>
      </c>
    </row>
    <row r="29" spans="1:66" ht="13" customHeight="1">
      <c r="A29" s="160" t="s">
        <v>46</v>
      </c>
      <c r="B29" s="159"/>
      <c r="C29" s="164">
        <v>30</v>
      </c>
      <c r="D29" s="165" t="s">
        <v>33</v>
      </c>
      <c r="E29" s="166">
        <v>4572465</v>
      </c>
      <c r="F29" s="181"/>
      <c r="G29" s="246"/>
      <c r="H29" s="247"/>
      <c r="I29" s="247"/>
      <c r="J29" s="248"/>
      <c r="K29" s="144"/>
      <c r="L29" s="163" t="s">
        <v>89</v>
      </c>
      <c r="M29" s="173"/>
      <c r="N29" s="173"/>
      <c r="O29" s="173"/>
      <c r="P29" s="173"/>
      <c r="Q29" s="173"/>
      <c r="R29" s="173"/>
      <c r="S29" s="168">
        <v>25</v>
      </c>
      <c r="T29" s="187" t="s">
        <v>84</v>
      </c>
      <c r="U29" s="188"/>
      <c r="V29" s="174">
        <v>4538640</v>
      </c>
      <c r="W29" s="172"/>
      <c r="X29" s="212"/>
      <c r="Y29" s="213"/>
      <c r="Z29" s="117"/>
      <c r="AA29" s="210"/>
      <c r="AB29" s="211"/>
      <c r="AC29" s="63"/>
      <c r="AD29" s="41"/>
      <c r="AE29" s="66"/>
      <c r="AF29" s="63"/>
      <c r="AG29" s="5">
        <f t="shared" si="13"/>
        <v>0</v>
      </c>
      <c r="AH29" s="98"/>
      <c r="AI29" s="98"/>
      <c r="AJ29" s="93">
        <f t="shared" si="0"/>
        <v>0</v>
      </c>
      <c r="AK29" s="93"/>
      <c r="AL29" s="93">
        <f t="shared" si="1"/>
        <v>0</v>
      </c>
      <c r="AM29" s="93"/>
      <c r="AN29" s="93">
        <f t="shared" si="14"/>
        <v>0</v>
      </c>
      <c r="AO29" s="94"/>
      <c r="AP29" s="95">
        <f t="shared" si="2"/>
        <v>0</v>
      </c>
      <c r="AQ29" s="93"/>
      <c r="AR29" s="95">
        <f t="shared" si="3"/>
        <v>0</v>
      </c>
      <c r="AS29" s="93"/>
      <c r="AT29" s="95">
        <f t="shared" si="4"/>
        <v>0</v>
      </c>
      <c r="AX29" s="96"/>
      <c r="AY29" s="96"/>
      <c r="AZ29" s="96"/>
      <c r="BA29" s="96"/>
      <c r="BB29" s="96"/>
      <c r="BC29" s="96"/>
      <c r="BD29" s="96">
        <v>0</v>
      </c>
      <c r="BE29" s="96">
        <f t="shared" si="5"/>
        <v>0</v>
      </c>
      <c r="BF29" s="96">
        <f t="shared" si="6"/>
        <v>0</v>
      </c>
      <c r="BG29" s="96">
        <f t="shared" si="7"/>
        <v>0</v>
      </c>
      <c r="BH29" s="96">
        <f t="shared" si="8"/>
        <v>0</v>
      </c>
      <c r="BI29" s="96">
        <f t="shared" si="9"/>
        <v>0</v>
      </c>
      <c r="BJ29" s="96">
        <f t="shared" si="10"/>
        <v>0</v>
      </c>
      <c r="BK29" s="96">
        <f t="shared" si="11"/>
        <v>0</v>
      </c>
      <c r="BL29" s="92">
        <f t="shared" si="17"/>
        <v>0</v>
      </c>
    </row>
    <row r="30" spans="1:66" ht="13" customHeight="1">
      <c r="A30" s="160" t="s">
        <v>47</v>
      </c>
      <c r="B30" s="158"/>
      <c r="C30" s="164">
        <v>30</v>
      </c>
      <c r="D30" s="165" t="s">
        <v>33</v>
      </c>
      <c r="E30" s="166">
        <v>4572475</v>
      </c>
      <c r="F30" s="181"/>
      <c r="G30" s="246"/>
      <c r="H30" s="247"/>
      <c r="I30" s="247"/>
      <c r="J30" s="248"/>
      <c r="K30" s="144"/>
      <c r="L30" s="163" t="s">
        <v>90</v>
      </c>
      <c r="M30" s="167"/>
      <c r="N30" s="167"/>
      <c r="O30" s="167"/>
      <c r="P30" s="167"/>
      <c r="Q30" s="167"/>
      <c r="R30" s="167"/>
      <c r="S30" s="175">
        <v>30</v>
      </c>
      <c r="T30" s="187" t="s">
        <v>33</v>
      </c>
      <c r="U30" s="188"/>
      <c r="V30" s="174">
        <v>4540205</v>
      </c>
      <c r="W30" s="172"/>
      <c r="X30" s="189"/>
      <c r="Y30" s="190"/>
      <c r="Z30" s="116"/>
      <c r="AA30" s="182"/>
      <c r="AB30" s="183"/>
      <c r="AC30" s="63"/>
      <c r="AD30" s="41"/>
      <c r="AE30" s="66"/>
      <c r="AF30" s="63"/>
      <c r="AG30" s="5">
        <f t="shared" si="13"/>
        <v>0</v>
      </c>
      <c r="AH30" s="98"/>
      <c r="AI30" s="98"/>
      <c r="AJ30" s="93">
        <f t="shared" si="0"/>
        <v>0</v>
      </c>
      <c r="AK30" s="93"/>
      <c r="AL30" s="93">
        <f t="shared" si="1"/>
        <v>0</v>
      </c>
      <c r="AM30" s="93"/>
      <c r="AN30" s="93">
        <f t="shared" si="14"/>
        <v>0</v>
      </c>
      <c r="AO30" s="94"/>
      <c r="AP30" s="95">
        <f t="shared" si="2"/>
        <v>0</v>
      </c>
      <c r="AQ30" s="93"/>
      <c r="AR30" s="95">
        <f t="shared" si="3"/>
        <v>0</v>
      </c>
      <c r="AS30" s="93"/>
      <c r="AT30" s="95">
        <f t="shared" si="4"/>
        <v>0</v>
      </c>
      <c r="AX30" s="96"/>
      <c r="AY30" s="96"/>
      <c r="AZ30" s="96"/>
      <c r="BA30" s="96"/>
      <c r="BB30" s="96"/>
      <c r="BC30" s="96"/>
      <c r="BD30" s="96">
        <v>0</v>
      </c>
      <c r="BE30" s="96">
        <f t="shared" si="5"/>
        <v>0</v>
      </c>
      <c r="BF30" s="96">
        <f t="shared" si="6"/>
        <v>0</v>
      </c>
      <c r="BG30" s="96">
        <f t="shared" si="7"/>
        <v>0</v>
      </c>
      <c r="BH30" s="96">
        <f t="shared" si="8"/>
        <v>0</v>
      </c>
      <c r="BI30" s="96">
        <f t="shared" si="9"/>
        <v>0</v>
      </c>
      <c r="BJ30" s="96">
        <f t="shared" si="10"/>
        <v>0</v>
      </c>
      <c r="BK30" s="96">
        <f t="shared" si="11"/>
        <v>0</v>
      </c>
      <c r="BL30" s="92">
        <f t="shared" ref="BL30" si="26">SUM(BE30:BK30)</f>
        <v>0</v>
      </c>
    </row>
    <row r="31" spans="1:66" ht="13" customHeight="1">
      <c r="A31" s="157" t="s">
        <v>48</v>
      </c>
      <c r="B31" s="158"/>
      <c r="C31" s="164">
        <v>30</v>
      </c>
      <c r="D31" s="165" t="s">
        <v>33</v>
      </c>
      <c r="E31" s="166">
        <v>4572485</v>
      </c>
      <c r="F31" s="181"/>
      <c r="G31" s="246"/>
      <c r="H31" s="247"/>
      <c r="I31" s="247"/>
      <c r="J31" s="248"/>
      <c r="K31" s="144"/>
      <c r="L31" s="163" t="s">
        <v>91</v>
      </c>
      <c r="M31" s="167"/>
      <c r="N31" s="167"/>
      <c r="O31" s="167"/>
      <c r="P31" s="167"/>
      <c r="Q31" s="167"/>
      <c r="R31" s="167"/>
      <c r="S31" s="168">
        <v>25</v>
      </c>
      <c r="T31" s="187" t="s">
        <v>84</v>
      </c>
      <c r="U31" s="188"/>
      <c r="V31" s="174">
        <v>4547050</v>
      </c>
      <c r="W31" s="172"/>
      <c r="X31" s="212"/>
      <c r="Y31" s="213"/>
      <c r="Z31" s="117"/>
      <c r="AA31" s="210"/>
      <c r="AB31" s="211"/>
      <c r="AC31" s="63"/>
      <c r="AD31" s="41"/>
      <c r="AE31" s="66"/>
      <c r="AF31" s="63"/>
      <c r="AG31" s="5">
        <f t="shared" si="13"/>
        <v>0</v>
      </c>
      <c r="AH31" s="98"/>
      <c r="AI31" s="98"/>
      <c r="AJ31" s="93">
        <f t="shared" si="0"/>
        <v>0</v>
      </c>
      <c r="AK31" s="93"/>
      <c r="AL31" s="93">
        <f t="shared" si="1"/>
        <v>0</v>
      </c>
      <c r="AM31" s="93"/>
      <c r="AN31" s="93">
        <f t="shared" si="14"/>
        <v>0</v>
      </c>
      <c r="AO31" s="94"/>
      <c r="AP31" s="95">
        <f t="shared" si="2"/>
        <v>0</v>
      </c>
      <c r="AQ31" s="93"/>
      <c r="AR31" s="95">
        <f t="shared" si="3"/>
        <v>0</v>
      </c>
      <c r="AS31" s="93"/>
      <c r="AT31" s="95">
        <f t="shared" si="4"/>
        <v>0</v>
      </c>
      <c r="AX31" s="96"/>
      <c r="AY31" s="96"/>
      <c r="AZ31" s="96"/>
      <c r="BA31" s="96"/>
      <c r="BB31" s="96"/>
      <c r="BC31" s="96"/>
      <c r="BD31" s="96">
        <v>0</v>
      </c>
      <c r="BE31" s="96">
        <f t="shared" si="5"/>
        <v>0</v>
      </c>
      <c r="BF31" s="96">
        <f t="shared" si="6"/>
        <v>0</v>
      </c>
      <c r="BG31" s="96">
        <f t="shared" si="7"/>
        <v>0</v>
      </c>
      <c r="BH31" s="96">
        <f t="shared" si="8"/>
        <v>0</v>
      </c>
      <c r="BI31" s="96">
        <f t="shared" si="9"/>
        <v>0</v>
      </c>
      <c r="BJ31" s="96">
        <f t="shared" si="10"/>
        <v>0</v>
      </c>
      <c r="BK31" s="96">
        <f t="shared" si="11"/>
        <v>0</v>
      </c>
      <c r="BL31" s="92">
        <f t="shared" ref="BL31" si="27">SUM(BE31:BK31)</f>
        <v>0</v>
      </c>
    </row>
    <row r="32" spans="1:66" ht="13" customHeight="1">
      <c r="A32" s="154" t="s">
        <v>49</v>
      </c>
      <c r="B32" s="158"/>
      <c r="C32" s="164">
        <v>25</v>
      </c>
      <c r="D32" s="165" t="s">
        <v>50</v>
      </c>
      <c r="E32" s="166">
        <v>4870516</v>
      </c>
      <c r="F32" s="181"/>
      <c r="G32" s="246"/>
      <c r="H32" s="247"/>
      <c r="I32" s="247"/>
      <c r="J32" s="248"/>
      <c r="K32" s="144"/>
      <c r="L32" s="163" t="s">
        <v>92</v>
      </c>
      <c r="M32" s="173"/>
      <c r="N32" s="173"/>
      <c r="O32" s="173"/>
      <c r="P32" s="173"/>
      <c r="Q32" s="173"/>
      <c r="R32" s="173"/>
      <c r="S32" s="175">
        <v>30</v>
      </c>
      <c r="T32" s="187" t="s">
        <v>33</v>
      </c>
      <c r="U32" s="188"/>
      <c r="V32" s="174">
        <v>4541835</v>
      </c>
      <c r="W32" s="172"/>
      <c r="X32" s="189"/>
      <c r="Y32" s="190"/>
      <c r="Z32" s="116"/>
      <c r="AA32" s="182"/>
      <c r="AB32" s="183"/>
      <c r="AC32" s="63"/>
      <c r="AD32" s="41"/>
      <c r="AE32" s="66"/>
      <c r="AF32" s="63"/>
      <c r="AG32" s="5">
        <f t="shared" ref="AG32" si="28">SUM(X32,Y32,AA32,AB32,AE32)</f>
        <v>0</v>
      </c>
      <c r="AH32" s="98"/>
      <c r="AI32" s="98"/>
      <c r="AJ32" s="93">
        <f t="shared" ref="AJ32" si="29">X32*G32</f>
        <v>0</v>
      </c>
      <c r="AK32" s="93"/>
      <c r="AL32" s="93">
        <f t="shared" ref="AL32" si="30">AA32*G32</f>
        <v>0</v>
      </c>
      <c r="AM32" s="93"/>
      <c r="AN32" s="93">
        <f t="shared" ref="AN32" si="31">SUM(AJ32,AL32)</f>
        <v>0</v>
      </c>
      <c r="AO32" s="94"/>
      <c r="AP32" s="95">
        <f t="shared" ref="AP32" si="32">(X32*G32)*E32</f>
        <v>0</v>
      </c>
      <c r="AQ32" s="93"/>
      <c r="AR32" s="95">
        <f t="shared" ref="AR32" si="33">(AA32*G32)*E32</f>
        <v>0</v>
      </c>
      <c r="AS32" s="93"/>
      <c r="AT32" s="95">
        <f t="shared" ref="AT32" si="34">SUM(AP32:AR32)</f>
        <v>0</v>
      </c>
      <c r="AX32" s="96"/>
      <c r="AY32" s="96"/>
      <c r="AZ32" s="96"/>
      <c r="BA32" s="96"/>
      <c r="BB32" s="96"/>
      <c r="BC32" s="96"/>
      <c r="BD32" s="96">
        <v>0</v>
      </c>
      <c r="BE32" s="96">
        <f t="shared" si="5"/>
        <v>0</v>
      </c>
      <c r="BF32" s="96">
        <f t="shared" si="6"/>
        <v>0</v>
      </c>
      <c r="BG32" s="96">
        <f t="shared" si="7"/>
        <v>0</v>
      </c>
      <c r="BH32" s="96">
        <f t="shared" si="8"/>
        <v>0</v>
      </c>
      <c r="BI32" s="96">
        <f t="shared" si="9"/>
        <v>0</v>
      </c>
      <c r="BJ32" s="96">
        <f t="shared" si="10"/>
        <v>0</v>
      </c>
      <c r="BK32" s="96">
        <f t="shared" si="11"/>
        <v>0</v>
      </c>
      <c r="BL32" s="92">
        <f>SUM(BE32:BK32)</f>
        <v>0</v>
      </c>
    </row>
    <row r="33" spans="1:64" ht="13" customHeight="1">
      <c r="A33" s="154" t="s">
        <v>51</v>
      </c>
      <c r="B33" s="158"/>
      <c r="C33" s="164">
        <v>30</v>
      </c>
      <c r="D33" s="165" t="s">
        <v>33</v>
      </c>
      <c r="E33" s="166">
        <v>4510035</v>
      </c>
      <c r="F33" s="181"/>
      <c r="G33" s="246"/>
      <c r="H33" s="247"/>
      <c r="I33" s="247"/>
      <c r="J33" s="248"/>
      <c r="K33" s="144"/>
      <c r="L33" s="163" t="s">
        <v>93</v>
      </c>
      <c r="M33" s="173"/>
      <c r="N33" s="173"/>
      <c r="O33" s="173"/>
      <c r="P33" s="173"/>
      <c r="Q33" s="173"/>
      <c r="R33" s="173"/>
      <c r="S33" s="175">
        <v>25</v>
      </c>
      <c r="T33" s="187" t="s">
        <v>84</v>
      </c>
      <c r="U33" s="188"/>
      <c r="V33" s="174">
        <v>4549180</v>
      </c>
      <c r="W33" s="172"/>
      <c r="X33" s="189"/>
      <c r="Y33" s="190"/>
      <c r="Z33" s="116"/>
      <c r="AA33" s="182"/>
      <c r="AB33" s="183"/>
      <c r="AC33" s="63"/>
      <c r="AD33" s="41"/>
      <c r="AE33" s="66"/>
      <c r="AF33" s="63"/>
      <c r="AG33" s="5">
        <f t="shared" ref="AG33" si="35">SUM(X33,Y33,AA33,AB33,AE33)</f>
        <v>0</v>
      </c>
      <c r="AH33" s="98"/>
      <c r="AI33" s="98"/>
      <c r="AJ33" s="93">
        <f t="shared" ref="AJ33" si="36">X33*G33</f>
        <v>0</v>
      </c>
      <c r="AK33" s="93"/>
      <c r="AL33" s="93">
        <f t="shared" ref="AL33" si="37">AA33*G33</f>
        <v>0</v>
      </c>
      <c r="AM33" s="93"/>
      <c r="AN33" s="93">
        <f t="shared" ref="AN33" si="38">SUM(AJ33,AL33)</f>
        <v>0</v>
      </c>
      <c r="AO33" s="94"/>
      <c r="AP33" s="95">
        <f t="shared" ref="AP33" si="39">(X33*G33)*E33</f>
        <v>0</v>
      </c>
      <c r="AQ33" s="93"/>
      <c r="AR33" s="95">
        <f t="shared" ref="AR33" si="40">(AA33*G33)*E33</f>
        <v>0</v>
      </c>
      <c r="AS33" s="93"/>
      <c r="AT33" s="95">
        <f t="shared" ref="AT33" si="41">SUM(AP33:AR33)</f>
        <v>0</v>
      </c>
      <c r="AX33" s="96"/>
      <c r="AY33" s="96"/>
      <c r="AZ33" s="96"/>
      <c r="BA33" s="96"/>
      <c r="BB33" s="96"/>
      <c r="BC33" s="96"/>
      <c r="BD33" s="96">
        <v>0</v>
      </c>
      <c r="BE33" s="96">
        <f t="shared" si="5"/>
        <v>0</v>
      </c>
      <c r="BF33" s="96">
        <f t="shared" si="6"/>
        <v>0</v>
      </c>
      <c r="BG33" s="96">
        <f t="shared" si="7"/>
        <v>0</v>
      </c>
      <c r="BH33" s="96">
        <f t="shared" si="8"/>
        <v>0</v>
      </c>
      <c r="BI33" s="96">
        <f t="shared" si="9"/>
        <v>0</v>
      </c>
      <c r="BJ33" s="96">
        <f t="shared" si="10"/>
        <v>0</v>
      </c>
      <c r="BK33" s="96">
        <f t="shared" si="11"/>
        <v>0</v>
      </c>
      <c r="BL33" s="92">
        <f>SUM(BE33:BK33)</f>
        <v>0</v>
      </c>
    </row>
    <row r="34" spans="1:64" ht="13" customHeight="1">
      <c r="A34" s="154" t="s">
        <v>52</v>
      </c>
      <c r="B34" s="158"/>
      <c r="C34" s="164">
        <v>24</v>
      </c>
      <c r="D34" s="165" t="s">
        <v>53</v>
      </c>
      <c r="E34" s="166">
        <v>4585204</v>
      </c>
      <c r="F34" s="181"/>
      <c r="G34" s="246"/>
      <c r="H34" s="247"/>
      <c r="I34" s="247"/>
      <c r="J34" s="248"/>
      <c r="K34" s="144"/>
      <c r="L34" s="163" t="s">
        <v>94</v>
      </c>
      <c r="M34" s="173"/>
      <c r="N34" s="173"/>
      <c r="O34" s="173"/>
      <c r="P34" s="173"/>
      <c r="Q34" s="173"/>
      <c r="R34" s="173"/>
      <c r="S34" s="175">
        <v>30</v>
      </c>
      <c r="T34" s="187" t="s">
        <v>33</v>
      </c>
      <c r="U34" s="188"/>
      <c r="V34" s="174">
        <v>4550845</v>
      </c>
      <c r="W34" s="172"/>
      <c r="X34" s="212"/>
      <c r="Y34" s="213"/>
      <c r="Z34" s="117"/>
      <c r="AA34" s="210"/>
      <c r="AB34" s="211"/>
      <c r="AC34" s="63"/>
      <c r="AD34" s="41"/>
      <c r="AE34" s="66"/>
      <c r="AF34" s="63"/>
      <c r="AG34" s="5">
        <f t="shared" si="13"/>
        <v>0</v>
      </c>
      <c r="AH34" s="98"/>
      <c r="AI34" s="98"/>
      <c r="AJ34" s="93">
        <f t="shared" si="0"/>
        <v>0</v>
      </c>
      <c r="AK34" s="93"/>
      <c r="AL34" s="93">
        <f t="shared" si="1"/>
        <v>0</v>
      </c>
      <c r="AM34" s="93"/>
      <c r="AN34" s="93">
        <f t="shared" si="14"/>
        <v>0</v>
      </c>
      <c r="AO34" s="94"/>
      <c r="AP34" s="95">
        <f t="shared" si="2"/>
        <v>0</v>
      </c>
      <c r="AQ34" s="93"/>
      <c r="AR34" s="95">
        <f t="shared" si="3"/>
        <v>0</v>
      </c>
      <c r="AS34" s="93"/>
      <c r="AT34" s="95">
        <f t="shared" si="4"/>
        <v>0</v>
      </c>
      <c r="AX34" s="96"/>
      <c r="AY34" s="96"/>
      <c r="AZ34" s="96"/>
      <c r="BA34" s="96"/>
      <c r="BB34" s="96"/>
      <c r="BC34" s="96"/>
      <c r="BD34" s="96">
        <v>0</v>
      </c>
      <c r="BE34" s="96">
        <f t="shared" si="5"/>
        <v>0</v>
      </c>
      <c r="BF34" s="96">
        <f t="shared" si="6"/>
        <v>0</v>
      </c>
      <c r="BG34" s="96">
        <f t="shared" si="7"/>
        <v>0</v>
      </c>
      <c r="BH34" s="96">
        <f t="shared" si="8"/>
        <v>0</v>
      </c>
      <c r="BI34" s="96">
        <f t="shared" si="9"/>
        <v>0</v>
      </c>
      <c r="BJ34" s="96">
        <f t="shared" si="10"/>
        <v>0</v>
      </c>
      <c r="BK34" s="96">
        <f t="shared" si="11"/>
        <v>0</v>
      </c>
      <c r="BL34" s="92">
        <f>SUM(BE34:BK34)</f>
        <v>0</v>
      </c>
    </row>
    <row r="35" spans="1:64" ht="13" customHeight="1">
      <c r="A35" s="154" t="s">
        <v>54</v>
      </c>
      <c r="B35" s="158"/>
      <c r="C35" s="164">
        <v>30</v>
      </c>
      <c r="D35" s="165" t="s">
        <v>33</v>
      </c>
      <c r="E35" s="166">
        <v>4512875</v>
      </c>
      <c r="F35" s="181"/>
      <c r="G35" s="246"/>
      <c r="H35" s="247"/>
      <c r="I35" s="247"/>
      <c r="J35" s="248"/>
      <c r="K35" s="144"/>
      <c r="L35" s="163" t="s">
        <v>120</v>
      </c>
      <c r="M35" s="173"/>
      <c r="N35" s="173"/>
      <c r="O35" s="173"/>
      <c r="P35" s="173"/>
      <c r="Q35" s="173"/>
      <c r="R35" s="173"/>
      <c r="S35" s="175">
        <v>30</v>
      </c>
      <c r="T35" s="277" t="s">
        <v>123</v>
      </c>
      <c r="U35" s="278"/>
      <c r="V35" s="174">
        <v>4016020</v>
      </c>
      <c r="W35" s="172"/>
      <c r="X35" s="212"/>
      <c r="Y35" s="213"/>
      <c r="Z35" s="117"/>
      <c r="AA35" s="210"/>
      <c r="AB35" s="211"/>
      <c r="AC35" s="63"/>
      <c r="AD35" s="41"/>
      <c r="AE35" s="66"/>
      <c r="AF35" s="63"/>
      <c r="AG35" s="5">
        <f t="shared" si="13"/>
        <v>0</v>
      </c>
      <c r="AH35" s="98"/>
      <c r="AI35" s="98"/>
      <c r="AJ35" s="93">
        <f t="shared" si="0"/>
        <v>0</v>
      </c>
      <c r="AK35" s="93"/>
      <c r="AL35" s="93">
        <f t="shared" si="1"/>
        <v>0</v>
      </c>
      <c r="AM35" s="93"/>
      <c r="AN35" s="93">
        <f t="shared" si="14"/>
        <v>0</v>
      </c>
      <c r="AO35" s="94"/>
      <c r="AP35" s="95">
        <f t="shared" si="2"/>
        <v>0</v>
      </c>
      <c r="AQ35" s="93"/>
      <c r="AR35" s="95">
        <f t="shared" si="3"/>
        <v>0</v>
      </c>
      <c r="AS35" s="93"/>
      <c r="AT35" s="95">
        <f t="shared" si="4"/>
        <v>0</v>
      </c>
      <c r="AX35" s="96"/>
      <c r="AY35" s="96"/>
      <c r="AZ35" s="96"/>
      <c r="BA35" s="96"/>
      <c r="BB35" s="96"/>
      <c r="BC35" s="96"/>
      <c r="BD35" s="96">
        <v>0</v>
      </c>
      <c r="BE35" s="96">
        <f t="shared" si="5"/>
        <v>0</v>
      </c>
      <c r="BF35" s="96">
        <f t="shared" si="6"/>
        <v>0</v>
      </c>
      <c r="BG35" s="96">
        <f t="shared" si="7"/>
        <v>0</v>
      </c>
      <c r="BH35" s="96">
        <f t="shared" si="8"/>
        <v>0</v>
      </c>
      <c r="BI35" s="96">
        <f t="shared" si="9"/>
        <v>0</v>
      </c>
      <c r="BJ35" s="96">
        <f t="shared" si="10"/>
        <v>0</v>
      </c>
      <c r="BK35" s="96">
        <f t="shared" si="11"/>
        <v>0</v>
      </c>
      <c r="BL35" s="92">
        <f>SUM(BE35:BK35)</f>
        <v>0</v>
      </c>
    </row>
    <row r="36" spans="1:64" ht="13" customHeight="1">
      <c r="A36" s="154" t="s">
        <v>55</v>
      </c>
      <c r="B36" s="158"/>
      <c r="C36" s="164">
        <v>30</v>
      </c>
      <c r="D36" s="165" t="s">
        <v>33</v>
      </c>
      <c r="E36" s="166">
        <v>4512845</v>
      </c>
      <c r="F36" s="181"/>
      <c r="G36" s="246"/>
      <c r="H36" s="247"/>
      <c r="I36" s="247"/>
      <c r="J36" s="248"/>
      <c r="K36" s="144"/>
      <c r="L36" s="163" t="s">
        <v>121</v>
      </c>
      <c r="M36" s="173"/>
      <c r="N36" s="173"/>
      <c r="O36" s="173"/>
      <c r="P36" s="173"/>
      <c r="Q36" s="173"/>
      <c r="R36" s="173"/>
      <c r="S36" s="175">
        <v>30</v>
      </c>
      <c r="T36" s="187" t="s">
        <v>122</v>
      </c>
      <c r="U36" s="188"/>
      <c r="V36" s="174">
        <v>4067840</v>
      </c>
      <c r="W36" s="172"/>
      <c r="X36" s="189"/>
      <c r="Y36" s="190"/>
      <c r="Z36" s="116"/>
      <c r="AA36" s="182"/>
      <c r="AB36" s="183"/>
      <c r="AC36" s="63"/>
      <c r="AD36" s="41"/>
      <c r="AE36" s="66"/>
      <c r="AF36" s="63"/>
      <c r="AG36" s="5">
        <f t="shared" si="13"/>
        <v>0</v>
      </c>
      <c r="AH36" s="98"/>
      <c r="AI36" s="98"/>
      <c r="AJ36" s="93">
        <f t="shared" si="0"/>
        <v>0</v>
      </c>
      <c r="AK36" s="93"/>
      <c r="AL36" s="93">
        <f t="shared" si="1"/>
        <v>0</v>
      </c>
      <c r="AM36" s="93"/>
      <c r="AN36" s="93">
        <f t="shared" si="14"/>
        <v>0</v>
      </c>
      <c r="AO36" s="94"/>
      <c r="AP36" s="95">
        <f t="shared" si="2"/>
        <v>0</v>
      </c>
      <c r="AQ36" s="93"/>
      <c r="AR36" s="95">
        <f t="shared" si="3"/>
        <v>0</v>
      </c>
      <c r="AS36" s="93"/>
      <c r="AT36" s="95">
        <f t="shared" si="4"/>
        <v>0</v>
      </c>
      <c r="AX36" s="96"/>
      <c r="AY36" s="96"/>
      <c r="AZ36" s="96"/>
      <c r="BA36" s="96"/>
      <c r="BB36" s="96"/>
      <c r="BC36" s="96"/>
      <c r="BD36" s="96">
        <v>0</v>
      </c>
      <c r="BE36" s="96">
        <f t="shared" si="5"/>
        <v>0</v>
      </c>
      <c r="BF36" s="96">
        <f t="shared" si="6"/>
        <v>0</v>
      </c>
      <c r="BG36" s="96">
        <f t="shared" si="7"/>
        <v>0</v>
      </c>
      <c r="BH36" s="96">
        <f t="shared" si="8"/>
        <v>0</v>
      </c>
      <c r="BI36" s="96">
        <f t="shared" si="9"/>
        <v>0</v>
      </c>
      <c r="BJ36" s="96">
        <f t="shared" si="10"/>
        <v>0</v>
      </c>
      <c r="BK36" s="96">
        <f t="shared" si="11"/>
        <v>0</v>
      </c>
      <c r="BL36" s="92">
        <f>SUM(BE36:BK36)</f>
        <v>0</v>
      </c>
    </row>
    <row r="37" spans="1:64" ht="13" customHeight="1">
      <c r="A37" s="154" t="s">
        <v>55</v>
      </c>
      <c r="B37" s="158"/>
      <c r="C37" s="164">
        <v>72</v>
      </c>
      <c r="D37" s="165" t="s">
        <v>56</v>
      </c>
      <c r="E37" s="166">
        <v>4112847</v>
      </c>
      <c r="F37" s="181"/>
      <c r="G37" s="246"/>
      <c r="H37" s="247"/>
      <c r="I37" s="247"/>
      <c r="J37" s="248"/>
      <c r="K37" s="144"/>
      <c r="L37" s="163" t="s">
        <v>119</v>
      </c>
      <c r="M37" s="173"/>
      <c r="N37" s="173"/>
      <c r="O37" s="173"/>
      <c r="P37" s="173"/>
      <c r="Q37" s="173"/>
      <c r="R37" s="173"/>
      <c r="S37" s="175">
        <v>30</v>
      </c>
      <c r="T37" s="187" t="s">
        <v>122</v>
      </c>
      <c r="U37" s="188"/>
      <c r="V37" s="174">
        <v>4080140</v>
      </c>
      <c r="W37" s="172"/>
      <c r="X37" s="189"/>
      <c r="Y37" s="190"/>
      <c r="Z37" s="116"/>
      <c r="AA37" s="182"/>
      <c r="AB37" s="183"/>
      <c r="AC37" s="63"/>
      <c r="AD37" s="41"/>
      <c r="AE37" s="66"/>
      <c r="AF37" s="63"/>
      <c r="AG37" s="5">
        <f t="shared" si="13"/>
        <v>0</v>
      </c>
      <c r="AH37" s="98"/>
      <c r="AI37" s="98"/>
      <c r="AJ37" s="93">
        <f t="shared" si="0"/>
        <v>0</v>
      </c>
      <c r="AK37" s="93"/>
      <c r="AL37" s="93">
        <f t="shared" si="1"/>
        <v>0</v>
      </c>
      <c r="AM37" s="93"/>
      <c r="AN37" s="93">
        <f t="shared" si="14"/>
        <v>0</v>
      </c>
      <c r="AO37" s="94"/>
      <c r="AP37" s="95">
        <f t="shared" si="2"/>
        <v>0</v>
      </c>
      <c r="AQ37" s="93"/>
      <c r="AR37" s="95">
        <f t="shared" si="3"/>
        <v>0</v>
      </c>
      <c r="AS37" s="93"/>
      <c r="AT37" s="95">
        <f t="shared" si="4"/>
        <v>0</v>
      </c>
      <c r="AX37" s="96"/>
      <c r="AY37" s="96"/>
      <c r="AZ37" s="96"/>
      <c r="BA37" s="96"/>
      <c r="BB37" s="96"/>
      <c r="BC37" s="96"/>
      <c r="BD37" s="96">
        <v>0</v>
      </c>
      <c r="BE37" s="96">
        <f t="shared" si="5"/>
        <v>0</v>
      </c>
      <c r="BF37" s="96">
        <f t="shared" si="6"/>
        <v>0</v>
      </c>
      <c r="BG37" s="96">
        <f t="shared" si="7"/>
        <v>0</v>
      </c>
      <c r="BH37" s="96">
        <f t="shared" si="8"/>
        <v>0</v>
      </c>
      <c r="BI37" s="96">
        <f t="shared" si="9"/>
        <v>0</v>
      </c>
      <c r="BJ37" s="96">
        <f t="shared" si="10"/>
        <v>0</v>
      </c>
      <c r="BK37" s="96">
        <f t="shared" si="11"/>
        <v>0</v>
      </c>
      <c r="BL37" s="92">
        <f t="shared" ref="BL37" si="42">SUM(BE37:BK37)</f>
        <v>0</v>
      </c>
    </row>
    <row r="38" spans="1:64" ht="13" customHeight="1">
      <c r="A38" s="154" t="s">
        <v>57</v>
      </c>
      <c r="B38" s="158"/>
      <c r="C38" s="164">
        <v>30</v>
      </c>
      <c r="D38" s="165" t="s">
        <v>33</v>
      </c>
      <c r="E38" s="166">
        <v>4514905</v>
      </c>
      <c r="F38" s="181"/>
      <c r="G38" s="246"/>
      <c r="H38" s="247"/>
      <c r="I38" s="247"/>
      <c r="J38" s="248"/>
      <c r="K38" s="144"/>
      <c r="L38" s="163" t="s">
        <v>124</v>
      </c>
      <c r="M38" s="173"/>
      <c r="N38" s="173"/>
      <c r="O38" s="173"/>
      <c r="P38" s="173"/>
      <c r="Q38" s="173"/>
      <c r="R38" s="173"/>
      <c r="S38" s="175">
        <v>30</v>
      </c>
      <c r="T38" s="279" t="s">
        <v>125</v>
      </c>
      <c r="U38" s="188"/>
      <c r="V38" s="174">
        <v>4070940</v>
      </c>
      <c r="W38" s="172"/>
      <c r="X38" s="189"/>
      <c r="Y38" s="190"/>
      <c r="Z38" s="116"/>
      <c r="AA38" s="182"/>
      <c r="AB38" s="183"/>
      <c r="AC38" s="63"/>
      <c r="AD38" s="41"/>
      <c r="AE38" s="66"/>
      <c r="AF38" s="63"/>
      <c r="AG38" s="5">
        <f t="shared" si="13"/>
        <v>0</v>
      </c>
      <c r="AH38" s="98"/>
      <c r="AI38" s="98"/>
      <c r="AJ38" s="93">
        <f t="shared" si="0"/>
        <v>0</v>
      </c>
      <c r="AK38" s="93"/>
      <c r="AL38" s="93">
        <f t="shared" si="1"/>
        <v>0</v>
      </c>
      <c r="AM38" s="93"/>
      <c r="AN38" s="93">
        <f t="shared" si="14"/>
        <v>0</v>
      </c>
      <c r="AO38" s="94"/>
      <c r="AP38" s="95">
        <f t="shared" si="2"/>
        <v>0</v>
      </c>
      <c r="AQ38" s="93"/>
      <c r="AR38" s="95">
        <f t="shared" si="3"/>
        <v>0</v>
      </c>
      <c r="AS38" s="93"/>
      <c r="AT38" s="95">
        <f t="shared" si="4"/>
        <v>0</v>
      </c>
      <c r="AX38" s="96"/>
      <c r="AY38" s="96"/>
      <c r="AZ38" s="96"/>
      <c r="BA38" s="96"/>
      <c r="BB38" s="96"/>
      <c r="BC38" s="96"/>
      <c r="BD38" s="96">
        <v>0</v>
      </c>
      <c r="BE38" s="96">
        <f t="shared" si="5"/>
        <v>0</v>
      </c>
      <c r="BF38" s="96">
        <f t="shared" si="6"/>
        <v>0</v>
      </c>
      <c r="BG38" s="96">
        <f t="shared" si="7"/>
        <v>0</v>
      </c>
      <c r="BH38" s="96">
        <f t="shared" si="8"/>
        <v>0</v>
      </c>
      <c r="BI38" s="96">
        <f t="shared" si="9"/>
        <v>0</v>
      </c>
      <c r="BJ38" s="96">
        <f t="shared" si="10"/>
        <v>0</v>
      </c>
      <c r="BK38" s="96">
        <f t="shared" si="11"/>
        <v>0</v>
      </c>
      <c r="BL38" s="92">
        <f t="shared" ref="BL38" si="43">SUM(BE38:BK38)</f>
        <v>0</v>
      </c>
    </row>
    <row r="39" spans="1:64" ht="13" customHeight="1">
      <c r="A39" s="154" t="s">
        <v>59</v>
      </c>
      <c r="B39" s="158"/>
      <c r="C39" s="164">
        <v>30</v>
      </c>
      <c r="D39" s="165" t="s">
        <v>33</v>
      </c>
      <c r="E39" s="166">
        <v>4516285</v>
      </c>
      <c r="F39" s="181"/>
      <c r="G39" s="246"/>
      <c r="H39" s="247"/>
      <c r="I39" s="247"/>
      <c r="J39" s="248"/>
      <c r="K39" s="144"/>
      <c r="L39" s="163" t="s">
        <v>95</v>
      </c>
      <c r="M39" s="173"/>
      <c r="N39" s="173"/>
      <c r="O39" s="173"/>
      <c r="P39" s="173"/>
      <c r="Q39" s="173"/>
      <c r="R39" s="173"/>
      <c r="S39" s="175">
        <v>30</v>
      </c>
      <c r="T39" s="187" t="s">
        <v>33</v>
      </c>
      <c r="U39" s="188"/>
      <c r="V39" s="174">
        <v>4551595</v>
      </c>
      <c r="W39" s="172"/>
      <c r="X39" s="212"/>
      <c r="Y39" s="213"/>
      <c r="Z39" s="117"/>
      <c r="AA39" s="210"/>
      <c r="AB39" s="211"/>
      <c r="AC39" s="63"/>
      <c r="AD39" s="41"/>
      <c r="AE39" s="66"/>
      <c r="AF39" s="63"/>
      <c r="AG39" s="5">
        <f t="shared" si="13"/>
        <v>0</v>
      </c>
      <c r="AH39" s="98"/>
      <c r="AI39" s="98"/>
      <c r="AJ39" s="93">
        <f t="shared" si="0"/>
        <v>0</v>
      </c>
      <c r="AK39" s="93"/>
      <c r="AL39" s="93">
        <f t="shared" si="1"/>
        <v>0</v>
      </c>
      <c r="AM39" s="93"/>
      <c r="AN39" s="93">
        <f t="shared" si="14"/>
        <v>0</v>
      </c>
      <c r="AO39" s="94"/>
      <c r="AP39" s="95">
        <f t="shared" si="2"/>
        <v>0</v>
      </c>
      <c r="AQ39" s="93"/>
      <c r="AR39" s="95">
        <f t="shared" si="3"/>
        <v>0</v>
      </c>
      <c r="AS39" s="93"/>
      <c r="AT39" s="95">
        <f t="shared" si="4"/>
        <v>0</v>
      </c>
      <c r="AX39" s="96"/>
      <c r="AY39" s="96"/>
      <c r="AZ39" s="96"/>
      <c r="BA39" s="96"/>
      <c r="BB39" s="96"/>
      <c r="BC39" s="96"/>
      <c r="BD39" s="96">
        <v>0</v>
      </c>
      <c r="BE39" s="96">
        <f t="shared" si="5"/>
        <v>0</v>
      </c>
      <c r="BF39" s="96">
        <f t="shared" si="6"/>
        <v>0</v>
      </c>
      <c r="BG39" s="96">
        <f t="shared" si="7"/>
        <v>0</v>
      </c>
      <c r="BH39" s="96">
        <f t="shared" si="8"/>
        <v>0</v>
      </c>
      <c r="BI39" s="96">
        <f t="shared" si="9"/>
        <v>0</v>
      </c>
      <c r="BJ39" s="96">
        <f t="shared" si="10"/>
        <v>0</v>
      </c>
      <c r="BK39" s="96">
        <f t="shared" si="11"/>
        <v>0</v>
      </c>
      <c r="BL39" s="92">
        <f t="shared" ref="BL39" si="44">SUM(BE39:BK39)</f>
        <v>0</v>
      </c>
    </row>
    <row r="40" spans="1:64" ht="13" customHeight="1">
      <c r="A40" s="154" t="s">
        <v>59</v>
      </c>
      <c r="B40" s="158"/>
      <c r="C40" s="164">
        <v>48</v>
      </c>
      <c r="D40" s="165" t="s">
        <v>58</v>
      </c>
      <c r="E40" s="166">
        <v>4516288</v>
      </c>
      <c r="F40" s="181"/>
      <c r="G40" s="246"/>
      <c r="H40" s="247"/>
      <c r="I40" s="247"/>
      <c r="J40" s="248"/>
      <c r="K40" s="144"/>
      <c r="L40" s="163" t="s">
        <v>96</v>
      </c>
      <c r="M40" s="173"/>
      <c r="N40" s="173"/>
      <c r="O40" s="173"/>
      <c r="P40" s="173"/>
      <c r="Q40" s="173"/>
      <c r="R40" s="173"/>
      <c r="S40" s="175">
        <v>30</v>
      </c>
      <c r="T40" s="187" t="s">
        <v>33</v>
      </c>
      <c r="U40" s="188"/>
      <c r="V40" s="174">
        <v>4552425</v>
      </c>
      <c r="W40" s="172"/>
      <c r="X40" s="189"/>
      <c r="Y40" s="190"/>
      <c r="Z40" s="116"/>
      <c r="AA40" s="182"/>
      <c r="AB40" s="183"/>
      <c r="AC40" s="63"/>
      <c r="AD40" s="41"/>
      <c r="AE40" s="66"/>
      <c r="AF40" s="63"/>
      <c r="AG40" s="5">
        <f t="shared" si="13"/>
        <v>0</v>
      </c>
      <c r="AH40" s="98"/>
      <c r="AI40" s="98"/>
      <c r="AJ40" s="93">
        <f t="shared" si="0"/>
        <v>0</v>
      </c>
      <c r="AK40" s="93"/>
      <c r="AL40" s="93">
        <f t="shared" si="1"/>
        <v>0</v>
      </c>
      <c r="AM40" s="93"/>
      <c r="AN40" s="93">
        <f t="shared" si="14"/>
        <v>0</v>
      </c>
      <c r="AO40" s="94"/>
      <c r="AP40" s="95">
        <f t="shared" si="2"/>
        <v>0</v>
      </c>
      <c r="AQ40" s="93"/>
      <c r="AR40" s="95">
        <f t="shared" si="3"/>
        <v>0</v>
      </c>
      <c r="AS40" s="93"/>
      <c r="AT40" s="95">
        <f t="shared" si="4"/>
        <v>0</v>
      </c>
      <c r="AX40" s="96"/>
      <c r="AY40" s="96"/>
      <c r="AZ40" s="96"/>
      <c r="BA40" s="96"/>
      <c r="BB40" s="96"/>
      <c r="BC40" s="96"/>
      <c r="BD40" s="96">
        <v>0</v>
      </c>
      <c r="BE40" s="96">
        <f t="shared" si="5"/>
        <v>0</v>
      </c>
      <c r="BF40" s="96">
        <f t="shared" si="6"/>
        <v>0</v>
      </c>
      <c r="BG40" s="96">
        <f t="shared" si="7"/>
        <v>0</v>
      </c>
      <c r="BH40" s="96">
        <f t="shared" si="8"/>
        <v>0</v>
      </c>
      <c r="BI40" s="96">
        <f t="shared" si="9"/>
        <v>0</v>
      </c>
      <c r="BJ40" s="96">
        <f t="shared" si="10"/>
        <v>0</v>
      </c>
      <c r="BK40" s="96">
        <f t="shared" si="11"/>
        <v>0</v>
      </c>
      <c r="BL40" s="92">
        <f t="shared" ref="BL40:BL41" si="45">SUM(BE40:BK40)</f>
        <v>0</v>
      </c>
    </row>
    <row r="41" spans="1:64" ht="13" customHeight="1">
      <c r="A41" s="154" t="s">
        <v>60</v>
      </c>
      <c r="B41" s="158"/>
      <c r="C41" s="164">
        <v>30</v>
      </c>
      <c r="D41" s="165" t="s">
        <v>33</v>
      </c>
      <c r="E41" s="166">
        <v>4516335</v>
      </c>
      <c r="F41" s="181"/>
      <c r="G41" s="246"/>
      <c r="H41" s="247"/>
      <c r="I41" s="247"/>
      <c r="J41" s="248"/>
      <c r="K41" s="144"/>
      <c r="L41" s="163" t="s">
        <v>97</v>
      </c>
      <c r="M41" s="173"/>
      <c r="N41" s="173"/>
      <c r="O41" s="173"/>
      <c r="P41" s="173"/>
      <c r="Q41" s="173"/>
      <c r="R41" s="173"/>
      <c r="S41" s="175">
        <v>30</v>
      </c>
      <c r="T41" s="187" t="s">
        <v>33</v>
      </c>
      <c r="U41" s="188"/>
      <c r="V41" s="174">
        <v>4552955</v>
      </c>
      <c r="W41" s="172"/>
      <c r="X41" s="189"/>
      <c r="Y41" s="190"/>
      <c r="Z41" s="116"/>
      <c r="AA41" s="182"/>
      <c r="AB41" s="183"/>
      <c r="AC41" s="63"/>
      <c r="AD41" s="41"/>
      <c r="AE41" s="66"/>
      <c r="AF41" s="63"/>
      <c r="AG41" s="5">
        <f t="shared" si="13"/>
        <v>0</v>
      </c>
      <c r="AH41" s="98"/>
      <c r="AI41" s="98"/>
      <c r="AJ41" s="93">
        <f t="shared" si="0"/>
        <v>0</v>
      </c>
      <c r="AK41" s="93"/>
      <c r="AL41" s="93">
        <f t="shared" si="1"/>
        <v>0</v>
      </c>
      <c r="AM41" s="93"/>
      <c r="AN41" s="93">
        <f t="shared" si="14"/>
        <v>0</v>
      </c>
      <c r="AO41" s="94"/>
      <c r="AP41" s="95">
        <f t="shared" si="2"/>
        <v>0</v>
      </c>
      <c r="AQ41" s="93"/>
      <c r="AR41" s="95">
        <f t="shared" si="3"/>
        <v>0</v>
      </c>
      <c r="AS41" s="93"/>
      <c r="AT41" s="95">
        <f t="shared" si="4"/>
        <v>0</v>
      </c>
      <c r="AX41" s="96"/>
      <c r="AY41" s="96"/>
      <c r="AZ41" s="96"/>
      <c r="BA41" s="96"/>
      <c r="BB41" s="96"/>
      <c r="BC41" s="96"/>
      <c r="BD41" s="96">
        <v>0</v>
      </c>
      <c r="BE41" s="96">
        <f t="shared" si="5"/>
        <v>0</v>
      </c>
      <c r="BF41" s="96">
        <f t="shared" si="6"/>
        <v>0</v>
      </c>
      <c r="BG41" s="96">
        <f t="shared" si="7"/>
        <v>0</v>
      </c>
      <c r="BH41" s="96">
        <f t="shared" si="8"/>
        <v>0</v>
      </c>
      <c r="BI41" s="96">
        <f t="shared" si="9"/>
        <v>0</v>
      </c>
      <c r="BJ41" s="96">
        <f t="shared" si="10"/>
        <v>0</v>
      </c>
      <c r="BK41" s="96">
        <f t="shared" si="11"/>
        <v>0</v>
      </c>
      <c r="BL41" s="92">
        <f t="shared" si="45"/>
        <v>0</v>
      </c>
    </row>
    <row r="42" spans="1:64" ht="13" customHeight="1">
      <c r="A42" s="154" t="s">
        <v>61</v>
      </c>
      <c r="B42" s="158"/>
      <c r="C42" s="164">
        <v>24</v>
      </c>
      <c r="D42" s="165" t="s">
        <v>53</v>
      </c>
      <c r="E42" s="166">
        <v>4518435</v>
      </c>
      <c r="F42" s="181"/>
      <c r="G42" s="246"/>
      <c r="H42" s="247"/>
      <c r="I42" s="247"/>
      <c r="J42" s="248"/>
      <c r="K42" s="144"/>
      <c r="L42" s="163" t="s">
        <v>98</v>
      </c>
      <c r="M42" s="173"/>
      <c r="N42" s="173"/>
      <c r="O42" s="173"/>
      <c r="P42" s="173"/>
      <c r="Q42" s="173"/>
      <c r="R42" s="173"/>
      <c r="S42" s="175">
        <v>30</v>
      </c>
      <c r="T42" s="187" t="s">
        <v>33</v>
      </c>
      <c r="U42" s="188"/>
      <c r="V42" s="174">
        <v>4554665</v>
      </c>
      <c r="W42" s="172"/>
      <c r="X42" s="189"/>
      <c r="Y42" s="190"/>
      <c r="Z42" s="116"/>
      <c r="AA42" s="182"/>
      <c r="AB42" s="183"/>
      <c r="AC42" s="63"/>
      <c r="AD42" s="41"/>
      <c r="AE42" s="66"/>
      <c r="AF42" s="63"/>
      <c r="AG42" s="5">
        <f t="shared" si="13"/>
        <v>0</v>
      </c>
      <c r="AH42" s="98"/>
      <c r="AI42" s="98"/>
      <c r="AJ42" s="93">
        <f t="shared" si="0"/>
        <v>0</v>
      </c>
      <c r="AK42" s="93"/>
      <c r="AL42" s="93">
        <f t="shared" si="1"/>
        <v>0</v>
      </c>
      <c r="AM42" s="93"/>
      <c r="AN42" s="93">
        <f t="shared" si="14"/>
        <v>0</v>
      </c>
      <c r="AO42" s="94"/>
      <c r="AP42" s="95">
        <f t="shared" si="2"/>
        <v>0</v>
      </c>
      <c r="AQ42" s="93"/>
      <c r="AR42" s="95">
        <f t="shared" si="3"/>
        <v>0</v>
      </c>
      <c r="AS42" s="93"/>
      <c r="AT42" s="95">
        <f t="shared" si="4"/>
        <v>0</v>
      </c>
      <c r="AX42" s="96"/>
      <c r="AY42" s="96"/>
      <c r="AZ42" s="96"/>
      <c r="BA42" s="96"/>
      <c r="BB42" s="96"/>
      <c r="BC42" s="96"/>
      <c r="BD42" s="96">
        <v>0</v>
      </c>
      <c r="BE42" s="96">
        <f t="shared" si="5"/>
        <v>0</v>
      </c>
      <c r="BF42" s="96">
        <f t="shared" si="6"/>
        <v>0</v>
      </c>
      <c r="BG42" s="96">
        <f t="shared" si="7"/>
        <v>0</v>
      </c>
      <c r="BH42" s="96">
        <f t="shared" si="8"/>
        <v>0</v>
      </c>
      <c r="BI42" s="96">
        <f t="shared" si="9"/>
        <v>0</v>
      </c>
      <c r="BJ42" s="96">
        <f t="shared" si="10"/>
        <v>0</v>
      </c>
      <c r="BK42" s="96">
        <f t="shared" si="11"/>
        <v>0</v>
      </c>
      <c r="BL42" s="92">
        <f t="shared" ref="BL42:BL43" si="46">SUM(BE42:BK42)</f>
        <v>0</v>
      </c>
    </row>
    <row r="43" spans="1:64" ht="13" customHeight="1">
      <c r="A43" s="154" t="s">
        <v>62</v>
      </c>
      <c r="B43" s="158"/>
      <c r="C43" s="164">
        <v>50</v>
      </c>
      <c r="D43" s="165" t="s">
        <v>63</v>
      </c>
      <c r="E43" s="166">
        <v>4918708</v>
      </c>
      <c r="F43" s="181"/>
      <c r="G43" s="246"/>
      <c r="H43" s="247"/>
      <c r="I43" s="247"/>
      <c r="J43" s="248"/>
      <c r="K43" s="144"/>
      <c r="L43" s="163" t="s">
        <v>99</v>
      </c>
      <c r="M43" s="173"/>
      <c r="N43" s="173"/>
      <c r="O43" s="173"/>
      <c r="P43" s="173"/>
      <c r="Q43" s="173"/>
      <c r="R43" s="173"/>
      <c r="S43" s="175">
        <v>30</v>
      </c>
      <c r="T43" s="187" t="s">
        <v>33</v>
      </c>
      <c r="U43" s="188"/>
      <c r="V43" s="174">
        <v>4558095</v>
      </c>
      <c r="W43" s="172"/>
      <c r="X43" s="212"/>
      <c r="Y43" s="213"/>
      <c r="Z43" s="117"/>
      <c r="AA43" s="210"/>
      <c r="AB43" s="211"/>
      <c r="AC43" s="63"/>
      <c r="AD43" s="41"/>
      <c r="AE43" s="66"/>
      <c r="AF43" s="63"/>
      <c r="AG43" s="5">
        <f t="shared" si="13"/>
        <v>0</v>
      </c>
      <c r="AH43" s="98"/>
      <c r="AI43" s="98"/>
      <c r="AJ43" s="93">
        <f t="shared" si="0"/>
        <v>0</v>
      </c>
      <c r="AK43" s="93"/>
      <c r="AL43" s="93">
        <f t="shared" si="1"/>
        <v>0</v>
      </c>
      <c r="AM43" s="93"/>
      <c r="AN43" s="93">
        <f t="shared" si="14"/>
        <v>0</v>
      </c>
      <c r="AO43" s="94"/>
      <c r="AP43" s="95">
        <f t="shared" si="2"/>
        <v>0</v>
      </c>
      <c r="AQ43" s="93"/>
      <c r="AR43" s="95">
        <f t="shared" si="3"/>
        <v>0</v>
      </c>
      <c r="AS43" s="93"/>
      <c r="AT43" s="95">
        <f t="shared" si="4"/>
        <v>0</v>
      </c>
      <c r="AX43" s="96"/>
      <c r="AY43" s="96"/>
      <c r="AZ43" s="96"/>
      <c r="BA43" s="96"/>
      <c r="BB43" s="96"/>
      <c r="BC43" s="96"/>
      <c r="BD43" s="96">
        <v>0</v>
      </c>
      <c r="BE43" s="96">
        <f t="shared" si="5"/>
        <v>0</v>
      </c>
      <c r="BF43" s="96">
        <f t="shared" si="6"/>
        <v>0</v>
      </c>
      <c r="BG43" s="96">
        <f t="shared" si="7"/>
        <v>0</v>
      </c>
      <c r="BH43" s="96">
        <f t="shared" si="8"/>
        <v>0</v>
      </c>
      <c r="BI43" s="96">
        <f t="shared" si="9"/>
        <v>0</v>
      </c>
      <c r="BJ43" s="96">
        <f t="shared" si="10"/>
        <v>0</v>
      </c>
      <c r="BK43" s="96">
        <f t="shared" si="11"/>
        <v>0</v>
      </c>
      <c r="BL43" s="92">
        <f t="shared" si="46"/>
        <v>0</v>
      </c>
    </row>
    <row r="44" spans="1:64" ht="13" customHeight="1">
      <c r="A44" s="154" t="s">
        <v>64</v>
      </c>
      <c r="B44" s="158"/>
      <c r="C44" s="164">
        <v>30</v>
      </c>
      <c r="D44" s="165" t="s">
        <v>33</v>
      </c>
      <c r="E44" s="166">
        <v>4519225</v>
      </c>
      <c r="F44" s="181"/>
      <c r="G44" s="246"/>
      <c r="H44" s="247"/>
      <c r="I44" s="247"/>
      <c r="J44" s="248"/>
      <c r="K44" s="144"/>
      <c r="L44" s="163" t="s">
        <v>100</v>
      </c>
      <c r="M44" s="173"/>
      <c r="N44" s="173"/>
      <c r="O44" s="173"/>
      <c r="P44" s="173"/>
      <c r="Q44" s="173"/>
      <c r="R44" s="173"/>
      <c r="S44" s="175">
        <v>30</v>
      </c>
      <c r="T44" s="187" t="s">
        <v>33</v>
      </c>
      <c r="U44" s="188"/>
      <c r="V44" s="174">
        <v>4558435</v>
      </c>
      <c r="W44" s="172"/>
      <c r="X44" s="189"/>
      <c r="Y44" s="190"/>
      <c r="Z44" s="116"/>
      <c r="AA44" s="182"/>
      <c r="AB44" s="183"/>
      <c r="AC44" s="63"/>
      <c r="AD44" s="41"/>
      <c r="AE44" s="66"/>
      <c r="AF44" s="63"/>
      <c r="AG44" s="5">
        <f t="shared" si="13"/>
        <v>0</v>
      </c>
      <c r="AH44" s="98"/>
      <c r="AI44" s="98"/>
      <c r="AJ44" s="93">
        <f t="shared" si="0"/>
        <v>0</v>
      </c>
      <c r="AK44" s="93"/>
      <c r="AL44" s="93">
        <f t="shared" si="1"/>
        <v>0</v>
      </c>
      <c r="AM44" s="93"/>
      <c r="AN44" s="93">
        <f t="shared" si="14"/>
        <v>0</v>
      </c>
      <c r="AO44" s="94"/>
      <c r="AP44" s="95">
        <f t="shared" si="2"/>
        <v>0</v>
      </c>
      <c r="AQ44" s="93"/>
      <c r="AR44" s="95">
        <f t="shared" si="3"/>
        <v>0</v>
      </c>
      <c r="AS44" s="93"/>
      <c r="AT44" s="95">
        <f t="shared" si="4"/>
        <v>0</v>
      </c>
      <c r="AX44" s="96"/>
      <c r="AY44" s="96"/>
      <c r="AZ44" s="96"/>
      <c r="BA44" s="96"/>
      <c r="BB44" s="96"/>
      <c r="BC44" s="96"/>
      <c r="BD44" s="96">
        <v>0</v>
      </c>
      <c r="BE44" s="96">
        <f t="shared" si="5"/>
        <v>0</v>
      </c>
      <c r="BF44" s="96">
        <f t="shared" si="6"/>
        <v>0</v>
      </c>
      <c r="BG44" s="96">
        <f t="shared" si="7"/>
        <v>0</v>
      </c>
      <c r="BH44" s="96">
        <f t="shared" si="8"/>
        <v>0</v>
      </c>
      <c r="BI44" s="96">
        <f t="shared" si="9"/>
        <v>0</v>
      </c>
      <c r="BJ44" s="96">
        <f t="shared" si="10"/>
        <v>0</v>
      </c>
      <c r="BK44" s="96">
        <f t="shared" si="11"/>
        <v>0</v>
      </c>
      <c r="BL44" s="92">
        <f t="shared" ref="BL44:BL48" si="47">SUM(BE44:BK44)</f>
        <v>0</v>
      </c>
    </row>
    <row r="45" spans="1:64" ht="13" customHeight="1">
      <c r="A45" s="154" t="s">
        <v>65</v>
      </c>
      <c r="B45" s="158"/>
      <c r="C45" s="164">
        <v>30</v>
      </c>
      <c r="D45" s="165" t="s">
        <v>33</v>
      </c>
      <c r="E45" s="166">
        <v>4519285</v>
      </c>
      <c r="F45" s="181"/>
      <c r="G45" s="246"/>
      <c r="H45" s="247"/>
      <c r="I45" s="247"/>
      <c r="J45" s="248"/>
      <c r="K45" s="144"/>
      <c r="L45" s="163" t="s">
        <v>102</v>
      </c>
      <c r="M45" s="173"/>
      <c r="N45" s="173"/>
      <c r="O45" s="173"/>
      <c r="P45" s="173"/>
      <c r="Q45" s="173"/>
      <c r="R45" s="173"/>
      <c r="S45" s="175">
        <v>30</v>
      </c>
      <c r="T45" s="187" t="s">
        <v>33</v>
      </c>
      <c r="U45" s="188"/>
      <c r="V45" s="174">
        <v>4559385</v>
      </c>
      <c r="W45" s="172"/>
      <c r="X45" s="212"/>
      <c r="Y45" s="213"/>
      <c r="Z45" s="117"/>
      <c r="AA45" s="210"/>
      <c r="AB45" s="211"/>
      <c r="AC45" s="63"/>
      <c r="AD45" s="41"/>
      <c r="AE45" s="66"/>
      <c r="AF45" s="63"/>
      <c r="AG45" s="5">
        <f t="shared" ref="AG45" si="48">SUM(X45,Y45,AA45,AB45,AE45)</f>
        <v>0</v>
      </c>
      <c r="AH45" s="98"/>
      <c r="AI45" s="98"/>
      <c r="AJ45" s="93">
        <f t="shared" ref="AJ45" si="49">X45*G45</f>
        <v>0</v>
      </c>
      <c r="AK45" s="93"/>
      <c r="AL45" s="93">
        <f t="shared" ref="AL45" si="50">AA45*G45</f>
        <v>0</v>
      </c>
      <c r="AM45" s="93"/>
      <c r="AN45" s="93">
        <f t="shared" ref="AN45" si="51">SUM(AJ45,AL45)</f>
        <v>0</v>
      </c>
      <c r="AO45" s="94"/>
      <c r="AP45" s="95">
        <f t="shared" ref="AP45" si="52">(X45*G45)*E45</f>
        <v>0</v>
      </c>
      <c r="AQ45" s="93"/>
      <c r="AR45" s="95">
        <f t="shared" ref="AR45" si="53">(AA45*G45)*E45</f>
        <v>0</v>
      </c>
      <c r="AS45" s="93"/>
      <c r="AT45" s="95">
        <f t="shared" ref="AT45" si="54">SUM(AP45:AR45)</f>
        <v>0</v>
      </c>
      <c r="AX45" s="96"/>
      <c r="AY45" s="96"/>
      <c r="AZ45" s="96"/>
      <c r="BA45" s="96"/>
      <c r="BB45" s="96"/>
      <c r="BC45" s="96"/>
      <c r="BD45" s="96">
        <v>0</v>
      </c>
      <c r="BE45" s="96">
        <f t="shared" si="5"/>
        <v>0</v>
      </c>
      <c r="BF45" s="96">
        <f t="shared" si="6"/>
        <v>0</v>
      </c>
      <c r="BG45" s="96">
        <f t="shared" si="7"/>
        <v>0</v>
      </c>
      <c r="BH45" s="96">
        <f t="shared" si="8"/>
        <v>0</v>
      </c>
      <c r="BI45" s="96">
        <f t="shared" si="9"/>
        <v>0</v>
      </c>
      <c r="BJ45" s="96">
        <f t="shared" si="10"/>
        <v>0</v>
      </c>
      <c r="BK45" s="96">
        <f t="shared" si="11"/>
        <v>0</v>
      </c>
      <c r="BL45" s="92">
        <f t="shared" ref="BL45" si="55">SUM(BE45:BK45)</f>
        <v>0</v>
      </c>
    </row>
    <row r="46" spans="1:64" ht="13" customHeight="1">
      <c r="A46" s="154" t="s">
        <v>66</v>
      </c>
      <c r="B46" s="158"/>
      <c r="C46" s="164">
        <v>30</v>
      </c>
      <c r="D46" s="165" t="s">
        <v>33</v>
      </c>
      <c r="E46" s="166">
        <v>4519345</v>
      </c>
      <c r="F46" s="181"/>
      <c r="G46" s="246"/>
      <c r="H46" s="247"/>
      <c r="I46" s="247"/>
      <c r="J46" s="248"/>
      <c r="K46" s="144"/>
      <c r="L46" s="163" t="s">
        <v>101</v>
      </c>
      <c r="M46" s="173"/>
      <c r="N46" s="173"/>
      <c r="O46" s="173"/>
      <c r="P46" s="173"/>
      <c r="Q46" s="173"/>
      <c r="R46" s="173"/>
      <c r="S46" s="175">
        <v>30</v>
      </c>
      <c r="T46" s="187" t="s">
        <v>33</v>
      </c>
      <c r="U46" s="188"/>
      <c r="V46" s="174">
        <v>4559485</v>
      </c>
      <c r="W46" s="172"/>
      <c r="X46" s="212"/>
      <c r="Y46" s="213"/>
      <c r="Z46" s="117"/>
      <c r="AA46" s="210"/>
      <c r="AB46" s="211"/>
      <c r="AC46" s="63"/>
      <c r="AD46" s="41"/>
      <c r="AE46" s="66"/>
      <c r="AF46" s="63"/>
      <c r="AG46" s="5">
        <f t="shared" si="13"/>
        <v>0</v>
      </c>
      <c r="AH46" s="98"/>
      <c r="AI46" s="98"/>
      <c r="AJ46" s="93">
        <f t="shared" si="0"/>
        <v>0</v>
      </c>
      <c r="AK46" s="93"/>
      <c r="AL46" s="93">
        <f t="shared" si="1"/>
        <v>0</v>
      </c>
      <c r="AM46" s="93"/>
      <c r="AN46" s="93">
        <f t="shared" si="14"/>
        <v>0</v>
      </c>
      <c r="AO46" s="94"/>
      <c r="AP46" s="95">
        <f t="shared" si="2"/>
        <v>0</v>
      </c>
      <c r="AQ46" s="93"/>
      <c r="AR46" s="95">
        <f t="shared" si="3"/>
        <v>0</v>
      </c>
      <c r="AS46" s="93"/>
      <c r="AT46" s="95">
        <f t="shared" si="4"/>
        <v>0</v>
      </c>
      <c r="AX46" s="96"/>
      <c r="AY46" s="96"/>
      <c r="AZ46" s="96"/>
      <c r="BA46" s="96"/>
      <c r="BB46" s="96"/>
      <c r="BC46" s="96"/>
      <c r="BD46" s="96">
        <v>0</v>
      </c>
      <c r="BE46" s="96">
        <f t="shared" si="5"/>
        <v>0</v>
      </c>
      <c r="BF46" s="96">
        <f t="shared" si="6"/>
        <v>0</v>
      </c>
      <c r="BG46" s="96">
        <f t="shared" si="7"/>
        <v>0</v>
      </c>
      <c r="BH46" s="96">
        <f t="shared" si="8"/>
        <v>0</v>
      </c>
      <c r="BI46" s="96">
        <f t="shared" si="9"/>
        <v>0</v>
      </c>
      <c r="BJ46" s="96">
        <f t="shared" si="10"/>
        <v>0</v>
      </c>
      <c r="BK46" s="96">
        <f t="shared" si="11"/>
        <v>0</v>
      </c>
      <c r="BL46" s="92">
        <f t="shared" si="47"/>
        <v>0</v>
      </c>
    </row>
    <row r="47" spans="1:64" ht="13" customHeight="1">
      <c r="A47" s="154" t="s">
        <v>66</v>
      </c>
      <c r="B47" s="158"/>
      <c r="C47" s="164">
        <v>50</v>
      </c>
      <c r="D47" s="165" t="s">
        <v>63</v>
      </c>
      <c r="E47" s="166">
        <v>4919348</v>
      </c>
      <c r="F47" s="181"/>
      <c r="G47" s="246"/>
      <c r="H47" s="247"/>
      <c r="I47" s="247"/>
      <c r="J47" s="248"/>
      <c r="K47" s="144"/>
      <c r="L47" s="161" t="s">
        <v>103</v>
      </c>
      <c r="M47" s="173"/>
      <c r="N47" s="173"/>
      <c r="O47" s="173"/>
      <c r="P47" s="173"/>
      <c r="Q47" s="173"/>
      <c r="R47" s="173"/>
      <c r="S47" s="168">
        <v>25</v>
      </c>
      <c r="T47" s="187" t="s">
        <v>84</v>
      </c>
      <c r="U47" s="188"/>
      <c r="V47" s="174">
        <v>4559165</v>
      </c>
      <c r="W47" s="172"/>
      <c r="X47" s="212"/>
      <c r="Y47" s="213"/>
      <c r="Z47" s="117"/>
      <c r="AA47" s="210"/>
      <c r="AB47" s="211"/>
      <c r="AC47" s="63"/>
      <c r="AD47" s="41"/>
      <c r="AE47" s="66"/>
      <c r="AF47" s="63"/>
      <c r="AG47" s="5">
        <f t="shared" si="13"/>
        <v>0</v>
      </c>
      <c r="AH47" s="98"/>
      <c r="AI47" s="98"/>
      <c r="AJ47" s="93">
        <f t="shared" si="0"/>
        <v>0</v>
      </c>
      <c r="AK47" s="93"/>
      <c r="AL47" s="93">
        <f t="shared" si="1"/>
        <v>0</v>
      </c>
      <c r="AM47" s="93"/>
      <c r="AN47" s="93">
        <f t="shared" si="14"/>
        <v>0</v>
      </c>
      <c r="AO47" s="94"/>
      <c r="AP47" s="95">
        <f t="shared" si="2"/>
        <v>0</v>
      </c>
      <c r="AQ47" s="93"/>
      <c r="AR47" s="95">
        <f t="shared" si="3"/>
        <v>0</v>
      </c>
      <c r="AS47" s="93"/>
      <c r="AT47" s="95">
        <f t="shared" si="4"/>
        <v>0</v>
      </c>
      <c r="AX47" s="96"/>
      <c r="AY47" s="96"/>
      <c r="AZ47" s="96"/>
      <c r="BA47" s="96"/>
      <c r="BB47" s="96"/>
      <c r="BC47" s="96"/>
      <c r="BD47" s="96">
        <v>0</v>
      </c>
      <c r="BE47" s="96">
        <f t="shared" si="5"/>
        <v>0</v>
      </c>
      <c r="BF47" s="96">
        <f t="shared" si="6"/>
        <v>0</v>
      </c>
      <c r="BG47" s="96">
        <f t="shared" si="7"/>
        <v>0</v>
      </c>
      <c r="BH47" s="96">
        <f t="shared" si="8"/>
        <v>0</v>
      </c>
      <c r="BI47" s="96">
        <f t="shared" si="9"/>
        <v>0</v>
      </c>
      <c r="BJ47" s="96">
        <f t="shared" si="10"/>
        <v>0</v>
      </c>
      <c r="BK47" s="96">
        <f t="shared" si="11"/>
        <v>0</v>
      </c>
      <c r="BL47" s="92">
        <f t="shared" si="47"/>
        <v>0</v>
      </c>
    </row>
    <row r="48" spans="1:64" ht="13" customHeight="1">
      <c r="A48" s="154" t="s">
        <v>67</v>
      </c>
      <c r="B48" s="158"/>
      <c r="C48" s="164">
        <v>30</v>
      </c>
      <c r="D48" s="165" t="s">
        <v>33</v>
      </c>
      <c r="E48" s="166">
        <v>4519355</v>
      </c>
      <c r="F48" s="181"/>
      <c r="G48" s="246"/>
      <c r="H48" s="247"/>
      <c r="I48" s="247"/>
      <c r="J48" s="248"/>
      <c r="K48" s="144"/>
      <c r="L48" s="161" t="s">
        <v>104</v>
      </c>
      <c r="M48" s="173"/>
      <c r="N48" s="173"/>
      <c r="O48" s="173"/>
      <c r="P48" s="173"/>
      <c r="Q48" s="173"/>
      <c r="R48" s="173"/>
      <c r="S48" s="168">
        <v>25</v>
      </c>
      <c r="T48" s="187" t="s">
        <v>84</v>
      </c>
      <c r="U48" s="188"/>
      <c r="V48" s="174">
        <v>4559175</v>
      </c>
      <c r="W48" s="172"/>
      <c r="X48" s="189"/>
      <c r="Y48" s="190"/>
      <c r="Z48" s="116"/>
      <c r="AA48" s="182"/>
      <c r="AB48" s="183"/>
      <c r="AC48" s="63"/>
      <c r="AD48" s="41"/>
      <c r="AE48" s="66"/>
      <c r="AF48" s="63"/>
      <c r="AG48" s="5">
        <f t="shared" si="13"/>
        <v>0</v>
      </c>
      <c r="AH48" s="98"/>
      <c r="AI48" s="98"/>
      <c r="AJ48" s="93">
        <f t="shared" si="0"/>
        <v>0</v>
      </c>
      <c r="AK48" s="93"/>
      <c r="AL48" s="93">
        <f t="shared" si="1"/>
        <v>0</v>
      </c>
      <c r="AM48" s="93"/>
      <c r="AN48" s="93">
        <f t="shared" si="14"/>
        <v>0</v>
      </c>
      <c r="AO48" s="94"/>
      <c r="AP48" s="95">
        <f t="shared" si="2"/>
        <v>0</v>
      </c>
      <c r="AQ48" s="93"/>
      <c r="AR48" s="95">
        <f t="shared" si="3"/>
        <v>0</v>
      </c>
      <c r="AS48" s="93"/>
      <c r="AT48" s="95">
        <f t="shared" si="4"/>
        <v>0</v>
      </c>
      <c r="AX48" s="96"/>
      <c r="AY48" s="96"/>
      <c r="AZ48" s="96"/>
      <c r="BA48" s="96"/>
      <c r="BB48" s="96"/>
      <c r="BC48" s="96"/>
      <c r="BD48" s="96">
        <v>0</v>
      </c>
      <c r="BE48" s="96">
        <f t="shared" si="5"/>
        <v>0</v>
      </c>
      <c r="BF48" s="96">
        <f t="shared" si="6"/>
        <v>0</v>
      </c>
      <c r="BG48" s="96">
        <f t="shared" si="7"/>
        <v>0</v>
      </c>
      <c r="BH48" s="96">
        <f t="shared" si="8"/>
        <v>0</v>
      </c>
      <c r="BI48" s="96">
        <f t="shared" si="9"/>
        <v>0</v>
      </c>
      <c r="BJ48" s="96">
        <f t="shared" si="10"/>
        <v>0</v>
      </c>
      <c r="BK48" s="96">
        <f t="shared" si="11"/>
        <v>0</v>
      </c>
      <c r="BL48" s="92">
        <f t="shared" si="47"/>
        <v>0</v>
      </c>
    </row>
    <row r="49" spans="1:64" ht="13" customHeight="1">
      <c r="A49" s="154" t="s">
        <v>67</v>
      </c>
      <c r="B49" s="158"/>
      <c r="C49" s="164">
        <v>50</v>
      </c>
      <c r="D49" s="165" t="s">
        <v>63</v>
      </c>
      <c r="E49" s="166">
        <v>4919358</v>
      </c>
      <c r="F49" s="181"/>
      <c r="G49" s="246"/>
      <c r="H49" s="247"/>
      <c r="I49" s="247"/>
      <c r="J49" s="248"/>
      <c r="K49" s="144"/>
      <c r="L49" s="161" t="s">
        <v>105</v>
      </c>
      <c r="M49" s="173"/>
      <c r="N49" s="173"/>
      <c r="O49" s="173"/>
      <c r="P49" s="173"/>
      <c r="Q49" s="173"/>
      <c r="R49" s="173"/>
      <c r="S49" s="168">
        <v>25</v>
      </c>
      <c r="T49" s="187" t="s">
        <v>84</v>
      </c>
      <c r="U49" s="188"/>
      <c r="V49" s="174">
        <v>4559110</v>
      </c>
      <c r="W49" s="172"/>
      <c r="X49" s="189"/>
      <c r="Y49" s="190"/>
      <c r="Z49" s="116"/>
      <c r="AA49" s="182"/>
      <c r="AB49" s="183"/>
      <c r="AC49" s="63"/>
      <c r="AD49" s="41"/>
      <c r="AE49" s="66"/>
      <c r="AF49" s="63"/>
      <c r="AG49" s="5">
        <f t="shared" ref="AG49" si="56">SUM(X49,Y49,AA49,AB49,AE49)</f>
        <v>0</v>
      </c>
      <c r="AH49" s="98"/>
      <c r="AI49" s="98"/>
      <c r="AJ49" s="93">
        <f t="shared" ref="AJ49" si="57">X49*G49</f>
        <v>0</v>
      </c>
      <c r="AK49" s="93"/>
      <c r="AL49" s="93">
        <f t="shared" ref="AL49" si="58">AA49*G49</f>
        <v>0</v>
      </c>
      <c r="AM49" s="93"/>
      <c r="AN49" s="93">
        <f t="shared" ref="AN49" si="59">SUM(AJ49,AL49)</f>
        <v>0</v>
      </c>
      <c r="AO49" s="94"/>
      <c r="AP49" s="95">
        <f t="shared" ref="AP49" si="60">(X49*G49)*E49</f>
        <v>0</v>
      </c>
      <c r="AQ49" s="93"/>
      <c r="AR49" s="95">
        <f t="shared" ref="AR49" si="61">(AA49*G49)*E49</f>
        <v>0</v>
      </c>
      <c r="AS49" s="93"/>
      <c r="AT49" s="95">
        <f t="shared" ref="AT49" si="62">SUM(AP49:AR49)</f>
        <v>0</v>
      </c>
      <c r="AX49" s="96"/>
      <c r="AY49" s="96"/>
      <c r="AZ49" s="96"/>
      <c r="BA49" s="96"/>
      <c r="BB49" s="96"/>
      <c r="BC49" s="96"/>
      <c r="BD49" s="96">
        <v>0</v>
      </c>
      <c r="BE49" s="96">
        <f t="shared" si="5"/>
        <v>0</v>
      </c>
      <c r="BF49" s="96">
        <f t="shared" si="6"/>
        <v>0</v>
      </c>
      <c r="BG49" s="96">
        <f t="shared" si="7"/>
        <v>0</v>
      </c>
      <c r="BH49" s="96">
        <f t="shared" si="8"/>
        <v>0</v>
      </c>
      <c r="BI49" s="96">
        <f t="shared" si="9"/>
        <v>0</v>
      </c>
      <c r="BJ49" s="96">
        <f t="shared" si="10"/>
        <v>0</v>
      </c>
      <c r="BK49" s="96">
        <f t="shared" si="11"/>
        <v>0</v>
      </c>
      <c r="BL49" s="92">
        <f t="shared" ref="BL49" si="63">SUM(BE49:BK49)</f>
        <v>0</v>
      </c>
    </row>
    <row r="50" spans="1:64" ht="13" customHeight="1">
      <c r="A50" s="154" t="s">
        <v>68</v>
      </c>
      <c r="B50" s="158"/>
      <c r="C50" s="164">
        <v>30</v>
      </c>
      <c r="D50" s="165" t="s">
        <v>33</v>
      </c>
      <c r="E50" s="166">
        <v>4519125</v>
      </c>
      <c r="F50" s="181"/>
      <c r="G50" s="246"/>
      <c r="H50" s="247"/>
      <c r="I50" s="247"/>
      <c r="J50" s="248"/>
      <c r="K50" s="144"/>
      <c r="L50" s="163" t="s">
        <v>106</v>
      </c>
      <c r="M50" s="173"/>
      <c r="N50" s="173"/>
      <c r="O50" s="173"/>
      <c r="P50" s="173"/>
      <c r="Q50" s="173"/>
      <c r="R50" s="173"/>
      <c r="S50" s="175">
        <v>30</v>
      </c>
      <c r="T50" s="187" t="s">
        <v>33</v>
      </c>
      <c r="U50" s="188"/>
      <c r="V50" s="174">
        <v>4560475</v>
      </c>
      <c r="W50" s="172"/>
      <c r="X50" s="189"/>
      <c r="Y50" s="190"/>
      <c r="Z50" s="116"/>
      <c r="AA50" s="182"/>
      <c r="AB50" s="183"/>
      <c r="AC50" s="63"/>
      <c r="AD50" s="41"/>
      <c r="AE50" s="66"/>
      <c r="AF50" s="63"/>
      <c r="AG50" s="5">
        <f t="shared" si="13"/>
        <v>0</v>
      </c>
      <c r="AH50" s="98"/>
      <c r="AI50" s="98"/>
      <c r="AJ50" s="93">
        <f t="shared" si="0"/>
        <v>0</v>
      </c>
      <c r="AK50" s="93"/>
      <c r="AL50" s="93">
        <f t="shared" si="1"/>
        <v>0</v>
      </c>
      <c r="AM50" s="93"/>
      <c r="AN50" s="93">
        <f t="shared" si="14"/>
        <v>0</v>
      </c>
      <c r="AO50" s="94"/>
      <c r="AP50" s="95">
        <f t="shared" si="2"/>
        <v>0</v>
      </c>
      <c r="AQ50" s="93"/>
      <c r="AR50" s="95">
        <f t="shared" si="3"/>
        <v>0</v>
      </c>
      <c r="AS50" s="93"/>
      <c r="AT50" s="95">
        <f t="shared" si="4"/>
        <v>0</v>
      </c>
      <c r="AX50" s="96"/>
      <c r="AY50" s="96"/>
      <c r="AZ50" s="96"/>
      <c r="BA50" s="96"/>
      <c r="BB50" s="96"/>
      <c r="BC50" s="96"/>
      <c r="BD50" s="96">
        <v>0</v>
      </c>
      <c r="BE50" s="96">
        <f t="shared" si="5"/>
        <v>0</v>
      </c>
      <c r="BF50" s="96">
        <f t="shared" si="6"/>
        <v>0</v>
      </c>
      <c r="BG50" s="96">
        <f t="shared" si="7"/>
        <v>0</v>
      </c>
      <c r="BH50" s="96">
        <f t="shared" si="8"/>
        <v>0</v>
      </c>
      <c r="BI50" s="96">
        <f t="shared" si="9"/>
        <v>0</v>
      </c>
      <c r="BJ50" s="96">
        <f t="shared" si="10"/>
        <v>0</v>
      </c>
      <c r="BK50" s="96">
        <f t="shared" si="11"/>
        <v>0</v>
      </c>
      <c r="BL50" s="92">
        <f t="shared" ref="BL50:BL60" si="64">SUM(BE50:BK50)</f>
        <v>0</v>
      </c>
    </row>
    <row r="51" spans="1:64" ht="13" customHeight="1">
      <c r="A51" s="154" t="s">
        <v>69</v>
      </c>
      <c r="B51" s="158"/>
      <c r="C51" s="164">
        <v>24</v>
      </c>
      <c r="D51" s="165" t="s">
        <v>53</v>
      </c>
      <c r="E51" s="166">
        <v>4740604</v>
      </c>
      <c r="F51" s="181"/>
      <c r="G51" s="246"/>
      <c r="H51" s="247"/>
      <c r="I51" s="247"/>
      <c r="J51" s="248"/>
      <c r="K51" s="144"/>
      <c r="L51" s="163" t="s">
        <v>107</v>
      </c>
      <c r="M51" s="167"/>
      <c r="N51" s="167"/>
      <c r="O51" s="167"/>
      <c r="P51" s="167"/>
      <c r="Q51" s="167"/>
      <c r="R51" s="167"/>
      <c r="S51" s="175">
        <v>30</v>
      </c>
      <c r="T51" s="187" t="s">
        <v>33</v>
      </c>
      <c r="U51" s="188"/>
      <c r="V51" s="174">
        <v>4561135</v>
      </c>
      <c r="W51" s="172"/>
      <c r="X51" s="189"/>
      <c r="Y51" s="190"/>
      <c r="Z51" s="116"/>
      <c r="AA51" s="182"/>
      <c r="AB51" s="183"/>
      <c r="AC51" s="63"/>
      <c r="AD51" s="41"/>
      <c r="AE51" s="66"/>
      <c r="AF51" s="63"/>
      <c r="AG51" s="5">
        <f t="shared" si="13"/>
        <v>0</v>
      </c>
      <c r="AH51" s="98"/>
      <c r="AI51" s="98"/>
      <c r="AJ51" s="93">
        <f t="shared" si="0"/>
        <v>0</v>
      </c>
      <c r="AK51" s="93"/>
      <c r="AL51" s="93">
        <f t="shared" si="1"/>
        <v>0</v>
      </c>
      <c r="AM51" s="93"/>
      <c r="AN51" s="93">
        <f t="shared" si="14"/>
        <v>0</v>
      </c>
      <c r="AO51" s="94"/>
      <c r="AP51" s="95">
        <f t="shared" si="2"/>
        <v>0</v>
      </c>
      <c r="AQ51" s="93"/>
      <c r="AR51" s="95">
        <f t="shared" si="3"/>
        <v>0</v>
      </c>
      <c r="AS51" s="93"/>
      <c r="AT51" s="95">
        <f t="shared" si="4"/>
        <v>0</v>
      </c>
      <c r="AX51" s="96"/>
      <c r="AY51" s="96"/>
      <c r="AZ51" s="96"/>
      <c r="BA51" s="96"/>
      <c r="BB51" s="96"/>
      <c r="BC51" s="96"/>
      <c r="BD51" s="96">
        <v>0</v>
      </c>
      <c r="BE51" s="96">
        <f t="shared" si="5"/>
        <v>0</v>
      </c>
      <c r="BF51" s="96">
        <f t="shared" si="6"/>
        <v>0</v>
      </c>
      <c r="BG51" s="96">
        <f t="shared" si="7"/>
        <v>0</v>
      </c>
      <c r="BH51" s="96">
        <f t="shared" si="8"/>
        <v>0</v>
      </c>
      <c r="BI51" s="96">
        <f t="shared" si="9"/>
        <v>0</v>
      </c>
      <c r="BJ51" s="96">
        <f t="shared" si="10"/>
        <v>0</v>
      </c>
      <c r="BK51" s="96">
        <f t="shared" si="11"/>
        <v>0</v>
      </c>
      <c r="BL51" s="92">
        <f t="shared" si="64"/>
        <v>0</v>
      </c>
    </row>
    <row r="52" spans="1:64" ht="13" customHeight="1">
      <c r="A52" s="154" t="s">
        <v>70</v>
      </c>
      <c r="B52" s="158"/>
      <c r="C52" s="164">
        <v>24</v>
      </c>
      <c r="D52" s="165" t="s">
        <v>53</v>
      </c>
      <c r="E52" s="166">
        <v>4740514</v>
      </c>
      <c r="F52" s="181"/>
      <c r="G52" s="246"/>
      <c r="H52" s="247"/>
      <c r="I52" s="247"/>
      <c r="J52" s="248"/>
      <c r="K52" s="144"/>
      <c r="L52" s="161" t="s">
        <v>108</v>
      </c>
      <c r="M52" s="167"/>
      <c r="N52" s="167"/>
      <c r="O52" s="167"/>
      <c r="P52" s="167"/>
      <c r="Q52" s="167"/>
      <c r="R52" s="167"/>
      <c r="S52" s="168">
        <v>30</v>
      </c>
      <c r="T52" s="187" t="s">
        <v>33</v>
      </c>
      <c r="U52" s="188"/>
      <c r="V52" s="174">
        <v>4564575</v>
      </c>
      <c r="W52" s="172"/>
      <c r="X52" s="212"/>
      <c r="Y52" s="213"/>
      <c r="Z52" s="117"/>
      <c r="AA52" s="210"/>
      <c r="AB52" s="211"/>
      <c r="AC52" s="63"/>
      <c r="AD52" s="41"/>
      <c r="AE52" s="66"/>
      <c r="AF52" s="63"/>
      <c r="AG52" s="5">
        <f t="shared" si="13"/>
        <v>0</v>
      </c>
      <c r="AH52" s="98"/>
      <c r="AI52" s="98"/>
      <c r="AJ52" s="93">
        <f t="shared" si="0"/>
        <v>0</v>
      </c>
      <c r="AK52" s="93"/>
      <c r="AL52" s="93">
        <f t="shared" si="1"/>
        <v>0</v>
      </c>
      <c r="AM52" s="93"/>
      <c r="AN52" s="93">
        <f t="shared" si="14"/>
        <v>0</v>
      </c>
      <c r="AO52" s="94"/>
      <c r="AP52" s="95">
        <f t="shared" si="2"/>
        <v>0</v>
      </c>
      <c r="AQ52" s="93"/>
      <c r="AR52" s="95">
        <f t="shared" si="3"/>
        <v>0</v>
      </c>
      <c r="AS52" s="93"/>
      <c r="AT52" s="95">
        <f t="shared" si="4"/>
        <v>0</v>
      </c>
      <c r="AX52" s="96"/>
      <c r="AY52" s="96"/>
      <c r="AZ52" s="96"/>
      <c r="BA52" s="96"/>
      <c r="BB52" s="96"/>
      <c r="BC52" s="96"/>
      <c r="BD52" s="96">
        <v>0</v>
      </c>
      <c r="BE52" s="96">
        <f t="shared" si="5"/>
        <v>0</v>
      </c>
      <c r="BF52" s="96">
        <f t="shared" si="6"/>
        <v>0</v>
      </c>
      <c r="BG52" s="96">
        <f t="shared" si="7"/>
        <v>0</v>
      </c>
      <c r="BH52" s="96">
        <f t="shared" si="8"/>
        <v>0</v>
      </c>
      <c r="BI52" s="96">
        <f t="shared" si="9"/>
        <v>0</v>
      </c>
      <c r="BJ52" s="96">
        <f t="shared" si="10"/>
        <v>0</v>
      </c>
      <c r="BK52" s="96">
        <f t="shared" si="11"/>
        <v>0</v>
      </c>
      <c r="BL52" s="92">
        <f t="shared" ref="BL52" si="65">SUM(BE52:BK52)</f>
        <v>0</v>
      </c>
    </row>
    <row r="53" spans="1:64" ht="13" customHeight="1">
      <c r="A53" s="154" t="s">
        <v>71</v>
      </c>
      <c r="B53" s="158"/>
      <c r="C53" s="164">
        <v>24</v>
      </c>
      <c r="D53" s="165" t="s">
        <v>53</v>
      </c>
      <c r="E53" s="166">
        <v>4740654</v>
      </c>
      <c r="F53" s="181"/>
      <c r="G53" s="246"/>
      <c r="H53" s="247"/>
      <c r="I53" s="247"/>
      <c r="J53" s="248"/>
      <c r="K53" s="144"/>
      <c r="L53" s="161" t="s">
        <v>117</v>
      </c>
      <c r="M53" s="167"/>
      <c r="N53" s="167"/>
      <c r="O53" s="167"/>
      <c r="P53" s="167"/>
      <c r="Q53" s="167"/>
      <c r="R53" s="167"/>
      <c r="S53" s="175">
        <v>30</v>
      </c>
      <c r="T53" s="187" t="s">
        <v>33</v>
      </c>
      <c r="U53" s="188"/>
      <c r="V53" s="174">
        <v>4565115</v>
      </c>
      <c r="W53" s="172"/>
      <c r="X53" s="212"/>
      <c r="Y53" s="213"/>
      <c r="Z53" s="117"/>
      <c r="AA53" s="210"/>
      <c r="AB53" s="211"/>
      <c r="AC53" s="63"/>
      <c r="AD53" s="41"/>
      <c r="AE53" s="66"/>
      <c r="AF53" s="63"/>
      <c r="AG53" s="5">
        <f t="shared" ref="AG53" si="66">SUM(X53,Y53,AA53,AB53,AE53)</f>
        <v>0</v>
      </c>
      <c r="AH53" s="98"/>
      <c r="AI53" s="98"/>
      <c r="AJ53" s="93">
        <f t="shared" ref="AJ53" si="67">X53*G53</f>
        <v>0</v>
      </c>
      <c r="AK53" s="93"/>
      <c r="AL53" s="93">
        <f t="shared" ref="AL53" si="68">AA53*G53</f>
        <v>0</v>
      </c>
      <c r="AM53" s="93"/>
      <c r="AN53" s="93">
        <f t="shared" ref="AN53" si="69">SUM(AJ53,AL53)</f>
        <v>0</v>
      </c>
      <c r="AO53" s="94"/>
      <c r="AP53" s="95">
        <f t="shared" ref="AP53" si="70">(X53*G53)*E53</f>
        <v>0</v>
      </c>
      <c r="AQ53" s="93"/>
      <c r="AR53" s="95">
        <f t="shared" ref="AR53" si="71">(AA53*G53)*E53</f>
        <v>0</v>
      </c>
      <c r="AS53" s="93"/>
      <c r="AT53" s="95">
        <f t="shared" ref="AT53" si="72">SUM(AP53:AR53)</f>
        <v>0</v>
      </c>
      <c r="AX53" s="96"/>
      <c r="AY53" s="96"/>
      <c r="AZ53" s="96"/>
      <c r="BA53" s="96"/>
      <c r="BB53" s="96"/>
      <c r="BC53" s="96"/>
      <c r="BD53" s="96">
        <v>0</v>
      </c>
      <c r="BE53" s="96">
        <f t="shared" si="5"/>
        <v>0</v>
      </c>
      <c r="BF53" s="96">
        <f t="shared" si="6"/>
        <v>0</v>
      </c>
      <c r="BG53" s="96">
        <f t="shared" si="7"/>
        <v>0</v>
      </c>
      <c r="BH53" s="96">
        <f t="shared" si="8"/>
        <v>0</v>
      </c>
      <c r="BI53" s="96">
        <f t="shared" si="9"/>
        <v>0</v>
      </c>
      <c r="BJ53" s="96">
        <f t="shared" si="10"/>
        <v>0</v>
      </c>
      <c r="BK53" s="96">
        <f t="shared" si="11"/>
        <v>0</v>
      </c>
      <c r="BL53" s="92">
        <f t="shared" ref="BL53" si="73">SUM(BE53:BK53)</f>
        <v>0</v>
      </c>
    </row>
    <row r="54" spans="1:64" ht="13" customHeight="1">
      <c r="A54" s="154" t="s">
        <v>72</v>
      </c>
      <c r="B54" s="158"/>
      <c r="C54" s="164">
        <v>24</v>
      </c>
      <c r="D54" s="165" t="s">
        <v>53</v>
      </c>
      <c r="E54" s="166">
        <v>4740684</v>
      </c>
      <c r="F54" s="181"/>
      <c r="G54" s="246"/>
      <c r="H54" s="247"/>
      <c r="I54" s="247"/>
      <c r="J54" s="248"/>
      <c r="K54" s="144"/>
      <c r="L54" s="161" t="s">
        <v>109</v>
      </c>
      <c r="M54" s="173"/>
      <c r="N54" s="173"/>
      <c r="O54" s="173"/>
      <c r="P54" s="173"/>
      <c r="Q54" s="173"/>
      <c r="R54" s="173"/>
      <c r="S54" s="175">
        <v>30</v>
      </c>
      <c r="T54" s="187" t="s">
        <v>33</v>
      </c>
      <c r="U54" s="188"/>
      <c r="V54" s="174">
        <v>4565695</v>
      </c>
      <c r="W54" s="172"/>
      <c r="X54" s="189"/>
      <c r="Y54" s="190"/>
      <c r="Z54" s="116"/>
      <c r="AA54" s="182"/>
      <c r="AB54" s="183"/>
      <c r="AC54" s="63"/>
      <c r="AD54" s="41"/>
      <c r="AE54" s="66"/>
      <c r="AF54" s="63"/>
      <c r="AG54" s="5">
        <f t="shared" si="13"/>
        <v>0</v>
      </c>
      <c r="AH54" s="98"/>
      <c r="AI54" s="98"/>
      <c r="AJ54" s="93">
        <f t="shared" si="0"/>
        <v>0</v>
      </c>
      <c r="AK54" s="93"/>
      <c r="AL54" s="93">
        <f t="shared" si="1"/>
        <v>0</v>
      </c>
      <c r="AM54" s="93"/>
      <c r="AN54" s="93">
        <f t="shared" si="14"/>
        <v>0</v>
      </c>
      <c r="AO54" s="94"/>
      <c r="AP54" s="95">
        <f t="shared" si="2"/>
        <v>0</v>
      </c>
      <c r="AQ54" s="93"/>
      <c r="AR54" s="95">
        <f t="shared" si="3"/>
        <v>0</v>
      </c>
      <c r="AS54" s="93"/>
      <c r="AT54" s="95">
        <f t="shared" si="4"/>
        <v>0</v>
      </c>
      <c r="AX54" s="96"/>
      <c r="AY54" s="96"/>
      <c r="AZ54" s="96"/>
      <c r="BA54" s="96"/>
      <c r="BB54" s="96"/>
      <c r="BC54" s="96"/>
      <c r="BD54" s="96">
        <v>0</v>
      </c>
      <c r="BE54" s="96">
        <f t="shared" si="5"/>
        <v>0</v>
      </c>
      <c r="BF54" s="96">
        <f t="shared" si="6"/>
        <v>0</v>
      </c>
      <c r="BG54" s="96">
        <f t="shared" si="7"/>
        <v>0</v>
      </c>
      <c r="BH54" s="96">
        <f t="shared" si="8"/>
        <v>0</v>
      </c>
      <c r="BI54" s="96">
        <f t="shared" si="9"/>
        <v>0</v>
      </c>
      <c r="BJ54" s="96">
        <f t="shared" si="10"/>
        <v>0</v>
      </c>
      <c r="BK54" s="96">
        <f t="shared" si="11"/>
        <v>0</v>
      </c>
      <c r="BL54" s="92">
        <f t="shared" si="64"/>
        <v>0</v>
      </c>
    </row>
    <row r="55" spans="1:64" ht="13" customHeight="1">
      <c r="A55" s="154" t="s">
        <v>73</v>
      </c>
      <c r="B55" s="158"/>
      <c r="C55" s="164">
        <v>30</v>
      </c>
      <c r="D55" s="165" t="s">
        <v>33</v>
      </c>
      <c r="E55" s="166">
        <v>4571265</v>
      </c>
      <c r="F55" s="181"/>
      <c r="G55" s="246"/>
      <c r="H55" s="247"/>
      <c r="I55" s="247"/>
      <c r="J55" s="248"/>
      <c r="K55" s="144"/>
      <c r="L55" s="161" t="s">
        <v>110</v>
      </c>
      <c r="M55" s="173"/>
      <c r="N55" s="173"/>
      <c r="O55" s="173"/>
      <c r="P55" s="173"/>
      <c r="Q55" s="173"/>
      <c r="R55" s="173"/>
      <c r="S55" s="175">
        <v>30</v>
      </c>
      <c r="T55" s="187" t="s">
        <v>33</v>
      </c>
      <c r="U55" s="188"/>
      <c r="V55" s="174">
        <v>4565595</v>
      </c>
      <c r="W55" s="172"/>
      <c r="X55" s="189"/>
      <c r="Y55" s="190"/>
      <c r="Z55" s="116"/>
      <c r="AA55" s="182"/>
      <c r="AB55" s="183"/>
      <c r="AC55" s="63"/>
      <c r="AD55" s="41"/>
      <c r="AE55" s="66"/>
      <c r="AF55" s="63"/>
      <c r="AG55" s="5">
        <f t="shared" si="13"/>
        <v>0</v>
      </c>
      <c r="AH55" s="98"/>
      <c r="AI55" s="98"/>
      <c r="AJ55" s="93">
        <f t="shared" si="0"/>
        <v>0</v>
      </c>
      <c r="AK55" s="93"/>
      <c r="AL55" s="93">
        <f t="shared" si="1"/>
        <v>0</v>
      </c>
      <c r="AM55" s="93"/>
      <c r="AN55" s="93">
        <f t="shared" si="14"/>
        <v>0</v>
      </c>
      <c r="AO55" s="94"/>
      <c r="AP55" s="95">
        <f t="shared" si="2"/>
        <v>0</v>
      </c>
      <c r="AQ55" s="93"/>
      <c r="AR55" s="95">
        <f t="shared" si="3"/>
        <v>0</v>
      </c>
      <c r="AS55" s="93"/>
      <c r="AT55" s="95">
        <f t="shared" si="4"/>
        <v>0</v>
      </c>
      <c r="AX55" s="96"/>
      <c r="AY55" s="96"/>
      <c r="AZ55" s="96"/>
      <c r="BA55" s="96"/>
      <c r="BB55" s="96"/>
      <c r="BC55" s="96"/>
      <c r="BD55" s="96">
        <v>0</v>
      </c>
      <c r="BE55" s="96">
        <f t="shared" si="5"/>
        <v>0</v>
      </c>
      <c r="BF55" s="96">
        <f t="shared" si="6"/>
        <v>0</v>
      </c>
      <c r="BG55" s="96">
        <f t="shared" si="7"/>
        <v>0</v>
      </c>
      <c r="BH55" s="96">
        <f t="shared" si="8"/>
        <v>0</v>
      </c>
      <c r="BI55" s="96">
        <f t="shared" si="9"/>
        <v>0</v>
      </c>
      <c r="BJ55" s="96">
        <f t="shared" si="10"/>
        <v>0</v>
      </c>
      <c r="BK55" s="96">
        <f t="shared" si="11"/>
        <v>0</v>
      </c>
      <c r="BL55" s="92">
        <f t="shared" ref="BL55:BL56" si="74">SUM(BE55:BK55)</f>
        <v>0</v>
      </c>
    </row>
    <row r="56" spans="1:64" ht="13" customHeight="1">
      <c r="A56" s="154" t="s">
        <v>74</v>
      </c>
      <c r="B56" s="158"/>
      <c r="C56" s="164">
        <v>30</v>
      </c>
      <c r="D56" s="165" t="s">
        <v>33</v>
      </c>
      <c r="E56" s="166">
        <v>4571605</v>
      </c>
      <c r="F56" s="181"/>
      <c r="G56" s="246"/>
      <c r="H56" s="247"/>
      <c r="I56" s="247"/>
      <c r="J56" s="248"/>
      <c r="K56" s="144"/>
      <c r="L56" s="162" t="s">
        <v>111</v>
      </c>
      <c r="M56" s="167"/>
      <c r="N56" s="167"/>
      <c r="O56" s="167"/>
      <c r="P56" s="167"/>
      <c r="Q56" s="167"/>
      <c r="R56" s="167"/>
      <c r="S56" s="168">
        <v>40</v>
      </c>
      <c r="T56" s="187" t="s">
        <v>118</v>
      </c>
      <c r="U56" s="188"/>
      <c r="V56" s="174">
        <v>4575195</v>
      </c>
      <c r="W56" s="172"/>
      <c r="X56" s="212"/>
      <c r="Y56" s="213"/>
      <c r="Z56" s="117"/>
      <c r="AA56" s="210"/>
      <c r="AB56" s="211"/>
      <c r="AC56" s="63"/>
      <c r="AD56" s="41"/>
      <c r="AE56" s="66"/>
      <c r="AF56" s="63"/>
      <c r="AG56" s="5">
        <f t="shared" si="13"/>
        <v>0</v>
      </c>
      <c r="AH56" s="98"/>
      <c r="AI56" s="98"/>
      <c r="AJ56" s="93">
        <f t="shared" si="0"/>
        <v>0</v>
      </c>
      <c r="AK56" s="93"/>
      <c r="AL56" s="93">
        <f t="shared" si="1"/>
        <v>0</v>
      </c>
      <c r="AM56" s="93"/>
      <c r="AN56" s="93">
        <f t="shared" si="14"/>
        <v>0</v>
      </c>
      <c r="AO56" s="94"/>
      <c r="AP56" s="95">
        <f t="shared" si="2"/>
        <v>0</v>
      </c>
      <c r="AQ56" s="93"/>
      <c r="AR56" s="95">
        <f t="shared" si="3"/>
        <v>0</v>
      </c>
      <c r="AS56" s="93"/>
      <c r="AT56" s="95">
        <f t="shared" si="4"/>
        <v>0</v>
      </c>
      <c r="AX56" s="96"/>
      <c r="AY56" s="96"/>
      <c r="AZ56" s="96"/>
      <c r="BA56" s="96"/>
      <c r="BB56" s="96"/>
      <c r="BC56" s="96"/>
      <c r="BD56" s="96">
        <v>0</v>
      </c>
      <c r="BE56" s="96">
        <f t="shared" si="5"/>
        <v>0</v>
      </c>
      <c r="BF56" s="96">
        <f t="shared" si="6"/>
        <v>0</v>
      </c>
      <c r="BG56" s="96">
        <f t="shared" si="7"/>
        <v>0</v>
      </c>
      <c r="BH56" s="96">
        <f t="shared" si="8"/>
        <v>0</v>
      </c>
      <c r="BI56" s="96">
        <f t="shared" si="9"/>
        <v>0</v>
      </c>
      <c r="BJ56" s="96">
        <f t="shared" si="10"/>
        <v>0</v>
      </c>
      <c r="BK56" s="96">
        <f t="shared" si="11"/>
        <v>0</v>
      </c>
      <c r="BL56" s="92">
        <f t="shared" si="74"/>
        <v>0</v>
      </c>
    </row>
    <row r="57" spans="1:64" ht="13" customHeight="1">
      <c r="A57" s="154" t="s">
        <v>75</v>
      </c>
      <c r="B57" s="158"/>
      <c r="C57" s="164">
        <v>30</v>
      </c>
      <c r="D57" s="165" t="s">
        <v>33</v>
      </c>
      <c r="E57" s="166">
        <v>4521835</v>
      </c>
      <c r="F57" s="181"/>
      <c r="G57" s="246"/>
      <c r="H57" s="247"/>
      <c r="I57" s="247"/>
      <c r="J57" s="248"/>
      <c r="K57" s="144"/>
      <c r="L57" s="162" t="s">
        <v>112</v>
      </c>
      <c r="M57" s="167"/>
      <c r="N57" s="167"/>
      <c r="O57" s="167"/>
      <c r="P57" s="167"/>
      <c r="Q57" s="167"/>
      <c r="R57" s="167"/>
      <c r="S57" s="168">
        <v>32</v>
      </c>
      <c r="T57" s="187" t="s">
        <v>118</v>
      </c>
      <c r="U57" s="188"/>
      <c r="V57" s="174">
        <v>4575182</v>
      </c>
      <c r="W57" s="172"/>
      <c r="X57" s="212"/>
      <c r="Y57" s="213"/>
      <c r="Z57" s="117"/>
      <c r="AA57" s="210"/>
      <c r="AB57" s="211"/>
      <c r="AC57" s="63"/>
      <c r="AD57" s="41"/>
      <c r="AE57" s="66"/>
      <c r="AF57" s="63"/>
      <c r="AG57" s="5">
        <f t="shared" ref="AG57" si="75">SUM(X57,Y57,AA57,AB57,AE57)</f>
        <v>0</v>
      </c>
      <c r="AH57" s="98"/>
      <c r="AI57" s="98"/>
      <c r="AJ57" s="93">
        <f t="shared" ref="AJ57" si="76">X57*G57</f>
        <v>0</v>
      </c>
      <c r="AK57" s="93"/>
      <c r="AL57" s="93">
        <f t="shared" ref="AL57" si="77">AA57*G57</f>
        <v>0</v>
      </c>
      <c r="AM57" s="93"/>
      <c r="AN57" s="93">
        <f t="shared" ref="AN57" si="78">SUM(AJ57,AL57)</f>
        <v>0</v>
      </c>
      <c r="AO57" s="94"/>
      <c r="AP57" s="95">
        <f t="shared" ref="AP57" si="79">(X57*G57)*E57</f>
        <v>0</v>
      </c>
      <c r="AQ57" s="93"/>
      <c r="AR57" s="95">
        <f t="shared" ref="AR57" si="80">(AA57*G57)*E57</f>
        <v>0</v>
      </c>
      <c r="AS57" s="93"/>
      <c r="AT57" s="95">
        <f t="shared" ref="AT57" si="81">SUM(AP57:AR57)</f>
        <v>0</v>
      </c>
      <c r="AX57" s="96"/>
      <c r="AY57" s="96"/>
      <c r="AZ57" s="96"/>
      <c r="BA57" s="96"/>
      <c r="BB57" s="96"/>
      <c r="BC57" s="96"/>
      <c r="BD57" s="96">
        <v>0</v>
      </c>
      <c r="BE57" s="96">
        <f t="shared" si="5"/>
        <v>0</v>
      </c>
      <c r="BF57" s="96">
        <f t="shared" si="6"/>
        <v>0</v>
      </c>
      <c r="BG57" s="96">
        <f t="shared" si="7"/>
        <v>0</v>
      </c>
      <c r="BH57" s="96">
        <f t="shared" si="8"/>
        <v>0</v>
      </c>
      <c r="BI57" s="96">
        <f t="shared" si="9"/>
        <v>0</v>
      </c>
      <c r="BJ57" s="96">
        <f t="shared" si="10"/>
        <v>0</v>
      </c>
      <c r="BK57" s="96">
        <f t="shared" si="11"/>
        <v>0</v>
      </c>
      <c r="BL57" s="92">
        <f t="shared" ref="BL57" si="82">SUM(BE57:BK57)</f>
        <v>0</v>
      </c>
    </row>
    <row r="58" spans="1:64" ht="13" customHeight="1">
      <c r="A58" s="154" t="s">
        <v>76</v>
      </c>
      <c r="B58" s="158"/>
      <c r="C58" s="164">
        <v>50</v>
      </c>
      <c r="D58" s="165" t="s">
        <v>63</v>
      </c>
      <c r="E58" s="166">
        <v>4923888</v>
      </c>
      <c r="F58" s="181"/>
      <c r="G58" s="246"/>
      <c r="H58" s="247"/>
      <c r="I58" s="247"/>
      <c r="J58" s="248"/>
      <c r="K58" s="144"/>
      <c r="L58" s="162" t="s">
        <v>113</v>
      </c>
      <c r="M58" s="167"/>
      <c r="N58" s="167"/>
      <c r="O58" s="167"/>
      <c r="P58" s="167"/>
      <c r="Q58" s="167"/>
      <c r="R58" s="167"/>
      <c r="S58" s="168">
        <v>32</v>
      </c>
      <c r="T58" s="187" t="s">
        <v>118</v>
      </c>
      <c r="U58" s="188"/>
      <c r="V58" s="174">
        <v>4574862</v>
      </c>
      <c r="W58" s="172"/>
      <c r="X58" s="189"/>
      <c r="Y58" s="190"/>
      <c r="Z58" s="116"/>
      <c r="AA58" s="182"/>
      <c r="AB58" s="183"/>
      <c r="AC58" s="63"/>
      <c r="AD58" s="41"/>
      <c r="AE58" s="66"/>
      <c r="AF58" s="63"/>
      <c r="AG58" s="5">
        <f t="shared" si="13"/>
        <v>0</v>
      </c>
      <c r="AH58" s="98"/>
      <c r="AI58" s="98"/>
      <c r="AJ58" s="93">
        <f t="shared" si="0"/>
        <v>0</v>
      </c>
      <c r="AK58" s="93"/>
      <c r="AL58" s="93">
        <f t="shared" si="1"/>
        <v>0</v>
      </c>
      <c r="AM58" s="93"/>
      <c r="AN58" s="93">
        <f t="shared" si="14"/>
        <v>0</v>
      </c>
      <c r="AO58" s="94"/>
      <c r="AP58" s="95">
        <f t="shared" si="2"/>
        <v>0</v>
      </c>
      <c r="AQ58" s="93"/>
      <c r="AR58" s="95">
        <f t="shared" si="3"/>
        <v>0</v>
      </c>
      <c r="AS58" s="93"/>
      <c r="AT58" s="95">
        <f t="shared" si="4"/>
        <v>0</v>
      </c>
      <c r="AX58" s="96"/>
      <c r="AY58" s="96"/>
      <c r="AZ58" s="96"/>
      <c r="BA58" s="96"/>
      <c r="BB58" s="96"/>
      <c r="BC58" s="96"/>
      <c r="BD58" s="96">
        <v>0</v>
      </c>
      <c r="BE58" s="96">
        <f t="shared" si="5"/>
        <v>0</v>
      </c>
      <c r="BF58" s="96">
        <f t="shared" si="6"/>
        <v>0</v>
      </c>
      <c r="BG58" s="96">
        <f t="shared" si="7"/>
        <v>0</v>
      </c>
      <c r="BH58" s="96">
        <f t="shared" si="8"/>
        <v>0</v>
      </c>
      <c r="BI58" s="96">
        <f t="shared" si="9"/>
        <v>0</v>
      </c>
      <c r="BJ58" s="96">
        <f t="shared" si="10"/>
        <v>0</v>
      </c>
      <c r="BK58" s="96">
        <f t="shared" si="11"/>
        <v>0</v>
      </c>
      <c r="BL58" s="92">
        <f t="shared" si="64"/>
        <v>0</v>
      </c>
    </row>
    <row r="59" spans="1:64" ht="13" customHeight="1">
      <c r="A59" s="154" t="s">
        <v>77</v>
      </c>
      <c r="B59" s="158"/>
      <c r="C59" s="164">
        <v>30</v>
      </c>
      <c r="D59" s="165" t="s">
        <v>33</v>
      </c>
      <c r="E59" s="166">
        <v>4577465</v>
      </c>
      <c r="F59" s="181"/>
      <c r="G59" s="246"/>
      <c r="H59" s="247"/>
      <c r="I59" s="247"/>
      <c r="J59" s="248"/>
      <c r="K59" s="144"/>
      <c r="L59" s="162" t="s">
        <v>114</v>
      </c>
      <c r="M59" s="171"/>
      <c r="N59" s="171"/>
      <c r="O59" s="171"/>
      <c r="P59" s="171"/>
      <c r="Q59" s="171"/>
      <c r="R59" s="171"/>
      <c r="S59" s="175">
        <v>30</v>
      </c>
      <c r="T59" s="187" t="s">
        <v>33</v>
      </c>
      <c r="U59" s="188"/>
      <c r="V59" s="174">
        <v>4568645</v>
      </c>
      <c r="W59" s="172"/>
      <c r="X59" s="189"/>
      <c r="Y59" s="190"/>
      <c r="Z59" s="116"/>
      <c r="AA59" s="182"/>
      <c r="AB59" s="183"/>
      <c r="AC59" s="63"/>
      <c r="AD59" s="41"/>
      <c r="AE59" s="66"/>
      <c r="AF59" s="63"/>
      <c r="AG59" s="5">
        <f t="shared" si="13"/>
        <v>0</v>
      </c>
      <c r="AH59" s="98"/>
      <c r="AI59" s="98"/>
      <c r="AJ59" s="93">
        <f t="shared" si="0"/>
        <v>0</v>
      </c>
      <c r="AK59" s="93"/>
      <c r="AL59" s="93">
        <f t="shared" si="1"/>
        <v>0</v>
      </c>
      <c r="AM59" s="93"/>
      <c r="AN59" s="93">
        <f t="shared" si="14"/>
        <v>0</v>
      </c>
      <c r="AO59" s="94"/>
      <c r="AP59" s="95">
        <f t="shared" si="2"/>
        <v>0</v>
      </c>
      <c r="AQ59" s="93"/>
      <c r="AR59" s="95">
        <f t="shared" si="3"/>
        <v>0</v>
      </c>
      <c r="AS59" s="93"/>
      <c r="AT59" s="95">
        <f t="shared" si="4"/>
        <v>0</v>
      </c>
      <c r="AX59" s="96"/>
      <c r="AY59" s="96"/>
      <c r="AZ59" s="96"/>
      <c r="BA59" s="96"/>
      <c r="BB59" s="96"/>
      <c r="BC59" s="96"/>
      <c r="BD59" s="96">
        <v>0</v>
      </c>
      <c r="BE59" s="96">
        <f t="shared" si="5"/>
        <v>0</v>
      </c>
      <c r="BF59" s="96">
        <f t="shared" si="6"/>
        <v>0</v>
      </c>
      <c r="BG59" s="96">
        <f t="shared" si="7"/>
        <v>0</v>
      </c>
      <c r="BH59" s="96">
        <f t="shared" si="8"/>
        <v>0</v>
      </c>
      <c r="BI59" s="96">
        <f t="shared" si="9"/>
        <v>0</v>
      </c>
      <c r="BJ59" s="96">
        <f t="shared" si="10"/>
        <v>0</v>
      </c>
      <c r="BK59" s="96">
        <f t="shared" si="11"/>
        <v>0</v>
      </c>
      <c r="BL59" s="92">
        <f t="shared" si="64"/>
        <v>0</v>
      </c>
    </row>
    <row r="60" spans="1:64" ht="13" customHeight="1">
      <c r="A60" s="154" t="s">
        <v>78</v>
      </c>
      <c r="B60" s="158"/>
      <c r="C60" s="164">
        <v>30</v>
      </c>
      <c r="D60" s="165" t="s">
        <v>33</v>
      </c>
      <c r="E60" s="177">
        <v>4524685</v>
      </c>
      <c r="F60" s="181"/>
      <c r="G60" s="246"/>
      <c r="H60" s="247"/>
      <c r="I60" s="247"/>
      <c r="J60" s="248"/>
      <c r="K60" s="75"/>
      <c r="L60" s="162" t="s">
        <v>115</v>
      </c>
      <c r="M60" s="171"/>
      <c r="N60" s="171"/>
      <c r="O60" s="171"/>
      <c r="P60" s="171"/>
      <c r="Q60" s="171"/>
      <c r="R60" s="171"/>
      <c r="S60" s="175">
        <v>30</v>
      </c>
      <c r="T60" s="187" t="s">
        <v>33</v>
      </c>
      <c r="U60" s="188"/>
      <c r="V60" s="174">
        <v>4568655</v>
      </c>
      <c r="W60" s="172"/>
      <c r="X60" s="189"/>
      <c r="Y60" s="190"/>
      <c r="Z60" s="116"/>
      <c r="AA60" s="182"/>
      <c r="AB60" s="183"/>
      <c r="AC60" s="63"/>
      <c r="AD60" s="41"/>
      <c r="AE60" s="66"/>
      <c r="AF60" s="63"/>
      <c r="AG60" s="5">
        <f t="shared" si="13"/>
        <v>0</v>
      </c>
      <c r="AH60" s="98"/>
      <c r="AI60" s="98"/>
      <c r="AJ60" s="93">
        <f t="shared" si="0"/>
        <v>0</v>
      </c>
      <c r="AK60" s="93"/>
      <c r="AL60" s="93">
        <f t="shared" si="1"/>
        <v>0</v>
      </c>
      <c r="AM60" s="93"/>
      <c r="AN60" s="93">
        <f t="shared" si="14"/>
        <v>0</v>
      </c>
      <c r="AO60" s="94"/>
      <c r="AP60" s="95">
        <f t="shared" si="2"/>
        <v>0</v>
      </c>
      <c r="AQ60" s="93"/>
      <c r="AR60" s="95">
        <f t="shared" si="3"/>
        <v>0</v>
      </c>
      <c r="AS60" s="93"/>
      <c r="AT60" s="95">
        <f t="shared" si="4"/>
        <v>0</v>
      </c>
      <c r="AX60" s="96"/>
      <c r="AY60" s="96"/>
      <c r="AZ60" s="96"/>
      <c r="BA60" s="96"/>
      <c r="BB60" s="96"/>
      <c r="BC60" s="96"/>
      <c r="BD60" s="96">
        <v>0</v>
      </c>
      <c r="BE60" s="96">
        <f t="shared" si="5"/>
        <v>0</v>
      </c>
      <c r="BF60" s="96">
        <f t="shared" si="6"/>
        <v>0</v>
      </c>
      <c r="BG60" s="96">
        <f t="shared" si="7"/>
        <v>0</v>
      </c>
      <c r="BH60" s="96">
        <f t="shared" si="8"/>
        <v>0</v>
      </c>
      <c r="BI60" s="96">
        <f t="shared" si="9"/>
        <v>0</v>
      </c>
      <c r="BJ60" s="96">
        <f t="shared" si="10"/>
        <v>0</v>
      </c>
      <c r="BK60" s="96">
        <f t="shared" si="11"/>
        <v>0</v>
      </c>
      <c r="BL60" s="92">
        <f t="shared" si="64"/>
        <v>0</v>
      </c>
    </row>
    <row r="61" spans="1:64" ht="13" customHeight="1">
      <c r="A61" s="161" t="s">
        <v>79</v>
      </c>
      <c r="B61" s="158"/>
      <c r="C61" s="168">
        <v>25</v>
      </c>
      <c r="D61" s="165" t="s">
        <v>84</v>
      </c>
      <c r="E61" s="169">
        <v>4525290</v>
      </c>
      <c r="F61" s="181"/>
      <c r="G61" s="246"/>
      <c r="H61" s="247"/>
      <c r="I61" s="247"/>
      <c r="J61" s="248"/>
      <c r="K61" s="75"/>
      <c r="L61" s="162" t="s">
        <v>116</v>
      </c>
      <c r="M61" s="171"/>
      <c r="N61" s="171"/>
      <c r="O61" s="171"/>
      <c r="P61" s="171"/>
      <c r="Q61" s="171"/>
      <c r="R61" s="171"/>
      <c r="S61" s="175">
        <v>30</v>
      </c>
      <c r="T61" s="187" t="s">
        <v>33</v>
      </c>
      <c r="U61" s="188"/>
      <c r="V61" s="174">
        <v>4568905</v>
      </c>
      <c r="W61" s="172"/>
      <c r="X61" s="189"/>
      <c r="Y61" s="190"/>
      <c r="Z61" s="116"/>
      <c r="AA61" s="182"/>
      <c r="AB61" s="183"/>
      <c r="AC61" s="63"/>
      <c r="AD61" s="41"/>
      <c r="AE61" s="66"/>
      <c r="AF61" s="63"/>
      <c r="AG61" s="5"/>
      <c r="AH61" s="98"/>
      <c r="AI61" s="98"/>
      <c r="AJ61" s="93"/>
      <c r="AK61" s="93"/>
      <c r="AL61" s="93"/>
      <c r="AM61" s="93"/>
      <c r="AN61" s="93"/>
      <c r="AO61" s="94"/>
      <c r="AP61" s="95"/>
      <c r="AQ61" s="93"/>
      <c r="AR61" s="95"/>
      <c r="AS61" s="93"/>
      <c r="AT61" s="95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2"/>
    </row>
    <row r="62" spans="1:64" ht="13" customHeight="1">
      <c r="A62" s="162" t="s">
        <v>80</v>
      </c>
      <c r="B62" s="158"/>
      <c r="C62" s="168">
        <v>25</v>
      </c>
      <c r="D62" s="165" t="s">
        <v>84</v>
      </c>
      <c r="E62" s="174">
        <v>4525790</v>
      </c>
      <c r="F62" s="181"/>
      <c r="G62" s="246"/>
      <c r="H62" s="247"/>
      <c r="I62" s="247"/>
      <c r="J62" s="248"/>
      <c r="K62" s="75"/>
      <c r="L62" s="162"/>
      <c r="M62" s="171"/>
      <c r="N62" s="171"/>
      <c r="O62" s="171"/>
      <c r="P62" s="171"/>
      <c r="Q62" s="171"/>
      <c r="R62" s="171"/>
      <c r="S62" s="168"/>
      <c r="T62" s="187"/>
      <c r="U62" s="188"/>
      <c r="V62" s="174"/>
      <c r="W62" s="172"/>
      <c r="X62" s="189"/>
      <c r="Y62" s="190"/>
      <c r="Z62" s="116"/>
      <c r="AA62" s="182"/>
      <c r="AB62" s="183"/>
      <c r="AC62" s="63"/>
      <c r="AD62" s="41"/>
      <c r="AE62" s="66"/>
      <c r="AF62" s="63"/>
      <c r="AG62" s="5"/>
      <c r="AH62" s="98"/>
      <c r="AI62" s="98"/>
      <c r="AJ62" s="93"/>
      <c r="AK62" s="93"/>
      <c r="AL62" s="93"/>
      <c r="AM62" s="93"/>
      <c r="AN62" s="93"/>
      <c r="AO62" s="94"/>
      <c r="AP62" s="95"/>
      <c r="AQ62" s="93"/>
      <c r="AR62" s="95"/>
      <c r="AS62" s="93"/>
      <c r="AT62" s="95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2"/>
    </row>
    <row r="63" spans="1:64" ht="13" customHeight="1">
      <c r="A63" s="162" t="s">
        <v>81</v>
      </c>
      <c r="B63" s="158"/>
      <c r="C63" s="168">
        <v>25</v>
      </c>
      <c r="D63" s="165" t="s">
        <v>84</v>
      </c>
      <c r="E63" s="174">
        <v>4525820</v>
      </c>
      <c r="F63" s="181"/>
      <c r="G63" s="272"/>
      <c r="H63" s="273"/>
      <c r="I63" s="273"/>
      <c r="J63" s="274"/>
      <c r="K63" s="75"/>
      <c r="L63" s="162"/>
      <c r="M63" s="171"/>
      <c r="N63" s="171"/>
      <c r="O63" s="171"/>
      <c r="P63" s="171"/>
      <c r="Q63" s="171"/>
      <c r="R63" s="171"/>
      <c r="S63" s="178"/>
      <c r="T63" s="187"/>
      <c r="U63" s="188"/>
      <c r="V63" s="174"/>
      <c r="W63" s="172"/>
      <c r="X63" s="189"/>
      <c r="Y63" s="190"/>
      <c r="Z63" s="116"/>
      <c r="AA63" s="182"/>
      <c r="AB63" s="183"/>
      <c r="AC63" s="63"/>
      <c r="AD63" s="41"/>
      <c r="AE63" s="66"/>
      <c r="AF63" s="63"/>
      <c r="AG63" s="5"/>
      <c r="AH63" s="98"/>
      <c r="AI63" s="98"/>
      <c r="AJ63" s="93"/>
      <c r="AK63" s="93"/>
      <c r="AL63" s="93"/>
      <c r="AM63" s="93"/>
      <c r="AN63" s="93"/>
      <c r="AO63" s="94"/>
      <c r="AP63" s="95"/>
      <c r="AQ63" s="93"/>
      <c r="AR63" s="95"/>
      <c r="AS63" s="93"/>
      <c r="AT63" s="95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2"/>
    </row>
    <row r="64" spans="1:64" ht="13" customHeight="1">
      <c r="A64" s="163" t="s">
        <v>82</v>
      </c>
      <c r="B64" s="158"/>
      <c r="C64" s="168">
        <v>25</v>
      </c>
      <c r="D64" s="165" t="s">
        <v>84</v>
      </c>
      <c r="E64" s="174">
        <v>4527720</v>
      </c>
      <c r="F64" s="181"/>
      <c r="G64" s="272"/>
      <c r="H64" s="273"/>
      <c r="I64" s="273"/>
      <c r="J64" s="274"/>
      <c r="K64" s="75"/>
      <c r="L64" s="162"/>
      <c r="M64" s="171"/>
      <c r="N64" s="171"/>
      <c r="O64" s="171"/>
      <c r="P64" s="171"/>
      <c r="Q64" s="171"/>
      <c r="R64" s="171"/>
      <c r="S64" s="180"/>
      <c r="T64" s="187"/>
      <c r="U64" s="188"/>
      <c r="V64" s="174"/>
      <c r="W64" s="172"/>
      <c r="X64" s="189"/>
      <c r="Y64" s="190"/>
      <c r="Z64" s="116"/>
      <c r="AA64" s="182"/>
      <c r="AB64" s="183"/>
      <c r="AC64" s="63"/>
      <c r="AD64" s="41"/>
      <c r="AE64" s="66"/>
      <c r="AF64" s="63"/>
      <c r="AG64" s="5"/>
      <c r="AH64" s="98"/>
      <c r="AI64" s="98"/>
      <c r="AJ64" s="93"/>
      <c r="AK64" s="93"/>
      <c r="AL64" s="93"/>
      <c r="AM64" s="93"/>
      <c r="AN64" s="93"/>
      <c r="AO64" s="94"/>
      <c r="AP64" s="95"/>
      <c r="AQ64" s="93"/>
      <c r="AR64" s="95"/>
      <c r="AS64" s="93"/>
      <c r="AT64" s="95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2"/>
    </row>
    <row r="65" spans="1:65" ht="13" customHeight="1">
      <c r="A65" s="163" t="s">
        <v>83</v>
      </c>
      <c r="B65" s="158"/>
      <c r="C65" s="168">
        <v>25</v>
      </c>
      <c r="D65" s="165" t="s">
        <v>84</v>
      </c>
      <c r="E65" s="174">
        <v>4527730</v>
      </c>
      <c r="F65" s="181"/>
      <c r="G65" s="184"/>
      <c r="H65" s="185"/>
      <c r="I65" s="185"/>
      <c r="J65" s="186"/>
      <c r="K65" s="75"/>
      <c r="L65" s="162"/>
      <c r="M65" s="171"/>
      <c r="N65" s="171"/>
      <c r="O65" s="171"/>
      <c r="P65" s="171"/>
      <c r="Q65" s="171"/>
      <c r="R65" s="171"/>
      <c r="S65" s="179"/>
      <c r="T65" s="187"/>
      <c r="U65" s="188"/>
      <c r="V65" s="174"/>
      <c r="W65" s="172"/>
      <c r="X65" s="189"/>
      <c r="Y65" s="190"/>
      <c r="Z65" s="116"/>
      <c r="AA65" s="182"/>
      <c r="AB65" s="183"/>
      <c r="AC65" s="63"/>
      <c r="AD65" s="41"/>
      <c r="AE65" s="66"/>
      <c r="AF65" s="63"/>
      <c r="AG65" s="5"/>
      <c r="AH65" s="98"/>
      <c r="AI65" s="98"/>
      <c r="AJ65" s="93"/>
      <c r="AK65" s="93"/>
      <c r="AL65" s="93"/>
      <c r="AM65" s="93"/>
      <c r="AN65" s="93"/>
      <c r="AO65" s="94"/>
      <c r="AP65" s="95"/>
      <c r="AQ65" s="93"/>
      <c r="AR65" s="95"/>
      <c r="AS65" s="93"/>
      <c r="AT65" s="95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2"/>
    </row>
    <row r="66" spans="1:65" ht="14" customHeight="1">
      <c r="A66" s="266" t="s">
        <v>38</v>
      </c>
      <c r="B66" s="268"/>
      <c r="C66" s="268"/>
      <c r="D66" s="268"/>
      <c r="E66" s="268"/>
      <c r="F66" s="268"/>
      <c r="G66" s="268"/>
      <c r="H66" s="268"/>
      <c r="I66" s="268"/>
      <c r="J66" s="268"/>
      <c r="K66" s="148"/>
      <c r="L66" s="266" t="s">
        <v>38</v>
      </c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148"/>
      <c r="AA66" s="129"/>
      <c r="AB66" s="129"/>
      <c r="AC66" s="5"/>
      <c r="AD66" s="5"/>
      <c r="AE66" s="5"/>
      <c r="AF66" s="5"/>
      <c r="AG66" s="5">
        <v>1</v>
      </c>
      <c r="AH66" s="98"/>
      <c r="AI66" s="98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32"/>
      <c r="AY66" s="32"/>
      <c r="AZ66" s="32"/>
      <c r="BA66" s="32"/>
      <c r="BB66" s="32"/>
      <c r="BC66" s="32"/>
      <c r="BD66" s="32"/>
      <c r="BE66" s="5"/>
      <c r="BF66" s="5"/>
      <c r="BG66" s="5"/>
      <c r="BH66" s="5"/>
      <c r="BI66" s="5"/>
      <c r="BJ66" s="5"/>
      <c r="BK66" s="5"/>
      <c r="BL66" s="5"/>
    </row>
    <row r="67" spans="1:65" ht="14" customHeight="1">
      <c r="A67" s="267" t="s">
        <v>39</v>
      </c>
      <c r="B67" s="267"/>
      <c r="C67" s="267"/>
      <c r="D67" s="267"/>
      <c r="E67" s="267"/>
      <c r="F67" s="267"/>
      <c r="G67" s="267"/>
      <c r="H67" s="267"/>
      <c r="I67" s="267"/>
      <c r="J67" s="267"/>
      <c r="K67" s="148"/>
      <c r="L67" s="267" t="s">
        <v>39</v>
      </c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148"/>
      <c r="AA67" s="129"/>
      <c r="AB67" s="129"/>
      <c r="AC67" s="5"/>
      <c r="AD67" s="5"/>
      <c r="AE67" s="5"/>
      <c r="AF67" s="5"/>
      <c r="AG67" s="5"/>
      <c r="AH67" s="98"/>
      <c r="AI67" s="98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32"/>
      <c r="AY67" s="32"/>
      <c r="AZ67" s="32"/>
      <c r="BA67" s="32"/>
      <c r="BB67" s="32"/>
      <c r="BC67" s="32"/>
      <c r="BD67" s="32"/>
      <c r="BE67" s="5"/>
      <c r="BF67" s="5"/>
      <c r="BG67" s="5"/>
      <c r="BH67" s="5"/>
      <c r="BI67" s="5"/>
      <c r="BJ67" s="5"/>
      <c r="BK67" s="5"/>
      <c r="BL67" s="5"/>
    </row>
    <row r="68" spans="1:65" ht="13" customHeight="1">
      <c r="A68" s="269" t="s">
        <v>28</v>
      </c>
      <c r="B68" s="270"/>
      <c r="C68" s="270"/>
      <c r="D68" s="270"/>
      <c r="E68" s="270"/>
      <c r="F68" s="270"/>
      <c r="G68" s="270"/>
      <c r="H68" s="270"/>
      <c r="I68" s="270"/>
      <c r="J68" s="271"/>
      <c r="K68" s="149"/>
      <c r="L68" s="270" t="s">
        <v>28</v>
      </c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150"/>
      <c r="AA68" s="130"/>
      <c r="AB68" s="131"/>
      <c r="AC68" s="5"/>
      <c r="AD68" s="5"/>
      <c r="AE68" s="5"/>
      <c r="AF68" s="5"/>
      <c r="AG68" s="5">
        <v>1</v>
      </c>
      <c r="AH68" s="98"/>
      <c r="AI68" s="98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32"/>
      <c r="AY68" s="32"/>
      <c r="AZ68" s="32"/>
      <c r="BA68" s="32"/>
      <c r="BB68" s="32"/>
      <c r="BC68" s="32"/>
      <c r="BD68" s="32"/>
      <c r="BE68" s="5"/>
      <c r="BF68" s="5"/>
      <c r="BG68" s="5"/>
      <c r="BH68" s="5"/>
      <c r="BI68" s="5"/>
      <c r="BJ68" s="5"/>
      <c r="BK68" s="5"/>
      <c r="BL68" s="5"/>
    </row>
    <row r="69" spans="1:65" ht="27" customHeight="1">
      <c r="A69" s="263"/>
      <c r="B69" s="264"/>
      <c r="C69" s="264"/>
      <c r="D69" s="264"/>
      <c r="E69" s="264"/>
      <c r="F69" s="264"/>
      <c r="G69" s="264"/>
      <c r="H69" s="264"/>
      <c r="I69" s="264"/>
      <c r="J69" s="265"/>
      <c r="K69" s="152"/>
      <c r="L69" s="263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5"/>
      <c r="Z69" s="153"/>
      <c r="AA69" s="127"/>
      <c r="AB69" s="128"/>
      <c r="AC69" s="5"/>
      <c r="AD69" s="5"/>
      <c r="AE69" s="5"/>
      <c r="AF69" s="5"/>
      <c r="AG69" s="5">
        <v>1</v>
      </c>
      <c r="AH69" s="98"/>
      <c r="AI69" s="98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32"/>
      <c r="AY69" s="32"/>
      <c r="AZ69" s="32"/>
      <c r="BA69" s="32"/>
      <c r="BB69" s="32"/>
      <c r="BC69" s="32"/>
      <c r="BD69" s="32"/>
      <c r="BE69" s="5"/>
      <c r="BF69" s="5"/>
      <c r="BG69" s="5"/>
      <c r="BH69" s="5"/>
      <c r="BI69" s="5"/>
      <c r="BJ69" s="5"/>
      <c r="BK69" s="5"/>
      <c r="BL69" s="5"/>
    </row>
    <row r="70" spans="1:65" ht="27" customHeight="1">
      <c r="A70" s="263"/>
      <c r="B70" s="264"/>
      <c r="C70" s="264"/>
      <c r="D70" s="264"/>
      <c r="E70" s="264"/>
      <c r="F70" s="264"/>
      <c r="G70" s="264"/>
      <c r="H70" s="264"/>
      <c r="I70" s="264"/>
      <c r="J70" s="265"/>
      <c r="K70" s="153"/>
      <c r="L70" s="263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5"/>
      <c r="Z70" s="153"/>
      <c r="AA70" s="127"/>
      <c r="AB70" s="128"/>
      <c r="AG70" s="12">
        <v>1</v>
      </c>
      <c r="AH70" s="23"/>
      <c r="AI70" s="99"/>
      <c r="AJ70" s="38"/>
      <c r="AK70" s="38"/>
      <c r="AL70" s="38"/>
      <c r="AM70" s="38"/>
      <c r="AN70" s="38"/>
      <c r="AP70" s="38"/>
      <c r="AQ70" s="38"/>
      <c r="AR70" s="38"/>
      <c r="AS70" s="38"/>
      <c r="AT70" s="38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27" customHeight="1">
      <c r="A71" s="263"/>
      <c r="B71" s="264"/>
      <c r="C71" s="264"/>
      <c r="D71" s="264"/>
      <c r="E71" s="264"/>
      <c r="F71" s="264"/>
      <c r="G71" s="264"/>
      <c r="H71" s="264"/>
      <c r="I71" s="264"/>
      <c r="J71" s="265"/>
      <c r="L71" s="263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5"/>
      <c r="AG71" s="12">
        <v>1</v>
      </c>
      <c r="AH71" s="23"/>
      <c r="AI71" s="99"/>
    </row>
    <row r="72" spans="1:65">
      <c r="AG72" s="12">
        <v>1</v>
      </c>
      <c r="AI72" s="33"/>
    </row>
    <row r="73" spans="1:65">
      <c r="AG73" s="12">
        <v>1</v>
      </c>
      <c r="AI73" s="33"/>
    </row>
    <row r="74" spans="1:65">
      <c r="AG74" s="12">
        <v>1</v>
      </c>
      <c r="AI74" s="33"/>
    </row>
    <row r="75" spans="1:65">
      <c r="AG75" s="12">
        <v>1</v>
      </c>
      <c r="AI75" s="33"/>
    </row>
    <row r="76" spans="1:65">
      <c r="AG76" s="12">
        <v>1</v>
      </c>
      <c r="AI76" s="33"/>
    </row>
    <row r="77" spans="1:65">
      <c r="V77" s="151"/>
      <c r="AG77" s="12">
        <v>1</v>
      </c>
      <c r="AI77" s="33"/>
    </row>
    <row r="78" spans="1:65">
      <c r="AG78" s="12">
        <v>1</v>
      </c>
      <c r="AI78" s="33"/>
    </row>
    <row r="79" spans="1:65">
      <c r="AG79" s="12">
        <v>1</v>
      </c>
      <c r="AI79" s="33"/>
    </row>
    <row r="80" spans="1:65">
      <c r="AG80" s="12">
        <v>1</v>
      </c>
      <c r="AI80" s="33"/>
    </row>
    <row r="81" spans="3:35">
      <c r="AG81" s="12">
        <v>1</v>
      </c>
      <c r="AI81" s="33"/>
    </row>
    <row r="82" spans="3:35">
      <c r="AG82" s="12">
        <v>1</v>
      </c>
      <c r="AI82" s="33"/>
    </row>
    <row r="83" spans="3:35">
      <c r="AG83" s="12">
        <v>1</v>
      </c>
      <c r="AI83" s="33"/>
    </row>
    <row r="84" spans="3:35">
      <c r="AG84" s="12">
        <v>1</v>
      </c>
    </row>
    <row r="85" spans="3:35">
      <c r="AG85" s="12">
        <v>1</v>
      </c>
    </row>
    <row r="86" spans="3:35">
      <c r="AG86" s="12">
        <v>1</v>
      </c>
    </row>
    <row r="87" spans="3:35">
      <c r="AG87" s="12">
        <v>1</v>
      </c>
    </row>
    <row r="88" spans="3:35">
      <c r="AG88" s="12">
        <v>1</v>
      </c>
    </row>
    <row r="89" spans="3:35">
      <c r="AG89" s="12">
        <v>1</v>
      </c>
    </row>
    <row r="90" spans="3:35">
      <c r="AG90" s="12">
        <v>1</v>
      </c>
    </row>
    <row r="91" spans="3:35">
      <c r="AG91" s="12">
        <v>1</v>
      </c>
    </row>
    <row r="92" spans="3:35">
      <c r="AG92" s="12">
        <v>1</v>
      </c>
    </row>
    <row r="93" spans="3:35">
      <c r="AG93" s="12">
        <v>1</v>
      </c>
    </row>
    <row r="94" spans="3:35" ht="19">
      <c r="C94" s="76"/>
      <c r="U94" s="77"/>
      <c r="AG94" s="12">
        <v>1</v>
      </c>
    </row>
    <row r="95" spans="3:35">
      <c r="AG95" s="12">
        <v>1</v>
      </c>
    </row>
    <row r="96" spans="3:35">
      <c r="AG96" s="12">
        <v>1</v>
      </c>
    </row>
    <row r="97" spans="4:33">
      <c r="AG97" s="12">
        <v>1</v>
      </c>
    </row>
    <row r="98" spans="4:33">
      <c r="AG98" s="12">
        <v>1</v>
      </c>
    </row>
    <row r="99" spans="4:33">
      <c r="AG99" s="12">
        <v>1</v>
      </c>
    </row>
    <row r="100" spans="4:33" ht="19">
      <c r="D100" s="77"/>
      <c r="T100" s="78"/>
      <c r="U100" s="78"/>
      <c r="AG100" s="12">
        <v>1</v>
      </c>
    </row>
    <row r="104" spans="4:33" ht="19">
      <c r="R104" s="78"/>
    </row>
  </sheetData>
  <sheetProtection selectLockedCells="1" autoFilter="0"/>
  <autoFilter ref="AG1:AG104" xr:uid="{00000000-0001-0000-0000-000000000000}"/>
  <customSheetViews>
    <customSheetView guid="{71F486F7-AC23-4012-92EA-60EEE621ADFF}" showPageBreaks="1" showGridLines="0" zeroValues="0" fitToPage="1" printArea="1" showAutoFilter="1" hiddenColumns="1">
      <selection activeCell="E1" sqref="E1"/>
      <rowBreaks count="40" manualBreakCount="40">
        <brk id="73" max="27" man="1"/>
        <brk id="74" max="27" man="1"/>
        <brk id="151" max="27" man="1"/>
        <brk id="152" max="27" man="1"/>
        <brk id="229" max="27" man="1"/>
        <brk id="307" max="27" man="1"/>
        <brk id="384" max="27" man="1"/>
        <brk id="385" max="27" man="1"/>
        <brk id="446" max="29" man="1"/>
        <brk id="462" max="27" man="1"/>
        <brk id="463" max="27" man="1"/>
        <brk id="464" max="27" man="1"/>
        <brk id="540" max="27" man="1"/>
        <brk id="541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931" max="27" man="1"/>
        <brk id="1007" max="27" man="1"/>
        <brk id="1009" max="27" man="1"/>
        <brk id="1087" max="27" man="1"/>
        <brk id="1088" max="27" man="1"/>
        <brk id="1090" max="27" man="1"/>
        <brk id="1165" max="27" man="1"/>
        <brk id="1166" max="27" man="1"/>
        <brk id="1187" max="29" man="1"/>
        <brk id="1243" max="27" man="1"/>
        <brk id="1245" max="27" man="1"/>
        <brk id="1321" max="27" man="1"/>
        <brk id="1323" max="27" man="1"/>
        <brk id="1383" max="27" man="1"/>
        <brk id="1398" max="27" man="1"/>
      </rowBreaks>
      <pageMargins left="0" right="0" top="0" bottom="0" header="0" footer="0"/>
      <printOptions horizontalCentered="1"/>
      <pageSetup scale="83" fitToHeight="32" orientation="portrait" horizontalDpi="4294967294" r:id="rId1"/>
      <headerFooter alignWithMargins="0">
        <oddHeader>&amp;Rprinted on: &amp;D</oddHeader>
      </headerFooter>
      <autoFilter ref="B1" xr:uid="{65AC56CA-4491-0940-B472-E14BE0C34E6B}"/>
    </customSheetView>
    <customSheetView guid="{F48A945A-E99E-4940-A554-1221E692694E}" showPageBreaks="1" showGridLines="0" zeroValues="0" fitToPage="1" printArea="1" showAutoFilter="1" topLeftCell="A802">
      <selection activeCell="AD802" sqref="AD802"/>
      <rowBreaks count="46" manualBreakCount="46">
        <brk id="74" max="27" man="1"/>
        <brk id="76" max="27" man="1"/>
        <brk id="147" max="27" man="1"/>
        <brk id="157" max="27" man="1"/>
        <brk id="231" max="27" man="1"/>
        <brk id="238" max="27" man="1"/>
        <brk id="309" max="27" man="1"/>
        <brk id="319" max="27" man="1"/>
        <brk id="386" max="27" man="1"/>
        <brk id="400" max="27" man="1"/>
        <brk id="448" max="29" man="1"/>
        <brk id="464" max="27" man="1"/>
        <brk id="466" max="27" man="1"/>
        <brk id="481" max="27" man="1"/>
        <brk id="542" max="27" man="1"/>
        <brk id="544" max="27" man="1"/>
        <brk id="562" max="27" man="1"/>
        <brk id="615" max="27" man="1"/>
        <brk id="643" max="27" man="1"/>
        <brk id="674" max="29" man="1"/>
        <brk id="697" max="27" man="1"/>
        <brk id="699" max="27" man="1"/>
        <brk id="724" max="27" man="1"/>
        <brk id="775" max="27" man="1"/>
        <brk id="777" max="27" man="1"/>
        <brk id="805" max="27" man="1"/>
        <brk id="853" max="27" man="1"/>
        <brk id="855" max="27" man="1"/>
        <brk id="886" max="27" man="1"/>
        <brk id="931" max="27" man="1"/>
        <brk id="932" max="27" man="1"/>
        <brk id="967" max="27" man="1"/>
        <brk id="1009" max="27" man="1"/>
        <brk id="1011" max="27" man="1"/>
        <brk id="1048" max="27" man="1"/>
        <brk id="1090" max="27" man="1"/>
        <brk id="1092" max="27" man="1"/>
        <brk id="1129" max="27" man="1"/>
        <brk id="1168" max="27" man="1"/>
        <brk id="1189" max="29" man="1"/>
        <brk id="1211" max="27" man="1"/>
        <brk id="1247" max="27" man="1"/>
        <brk id="1292" max="27" man="1"/>
        <brk id="1325" max="27" man="1"/>
        <brk id="1373" max="27" man="1"/>
        <brk id="1385" max="27" man="1"/>
      </rowBreaks>
      <pageMargins left="0" right="0" top="0" bottom="0" header="0" footer="0"/>
      <printOptions horizontalCentered="1"/>
      <pageSetup scale="82" fitToHeight="32" orientation="portrait" horizontalDpi="4294967294" r:id="rId2"/>
      <headerFooter alignWithMargins="0">
        <oddHeader>&amp;Rprinted on: &amp;D</oddHeader>
      </headerFooter>
      <autoFilter ref="B1" xr:uid="{26400783-0BD0-EE41-8B53-3A3FEA806A28}"/>
    </customSheetView>
    <customSheetView guid="{2F410863-295B-49EE-8779-BE92BCE954DF}" showPageBreaks="1" showGridLines="0" zeroValues="0" fitToPage="1" printArea="1" showAutoFilter="1" hiddenColumns="1" showRuler="0">
      <selection activeCell="A9" sqref="A9"/>
      <rowBreaks count="30" manualBreakCount="30">
        <brk id="74" max="27" man="1"/>
        <brk id="76" max="27" man="1"/>
        <brk id="152" max="27" man="1"/>
        <brk id="229" max="27" man="1"/>
        <brk id="307" max="27" man="1"/>
        <brk id="384" max="27" man="1"/>
        <brk id="446" max="29" man="1"/>
        <brk id="462" max="27" man="1"/>
        <brk id="464" max="27" man="1"/>
        <brk id="540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1007" max="27" man="1"/>
        <brk id="1009" max="27" man="1"/>
        <brk id="1088" max="27" man="1"/>
        <brk id="1090" max="27" man="1"/>
        <brk id="1166" max="27" man="1"/>
        <brk id="1187" max="29" man="1"/>
        <brk id="1245" max="27" man="1"/>
        <brk id="1323" max="27" man="1"/>
        <brk id="1383" max="27" man="1"/>
      </rowBreaks>
      <pageMargins left="0" right="0" top="0" bottom="0" header="0" footer="0"/>
      <printOptions horizontalCentered="1"/>
      <pageSetup scale="83" fitToHeight="32" orientation="portrait" horizontalDpi="4294967294" r:id="rId3"/>
      <headerFooter alignWithMargins="0">
        <oddHeader>&amp;Rprinted on: &amp;D</oddHeader>
      </headerFooter>
      <autoFilter ref="B1" xr:uid="{82AB1C3E-9E51-2649-A3E8-53B52E346614}"/>
    </customSheetView>
  </customSheetViews>
  <mergeCells count="237">
    <mergeCell ref="AA62:AB62"/>
    <mergeCell ref="G63:J63"/>
    <mergeCell ref="T63:U63"/>
    <mergeCell ref="X63:Y63"/>
    <mergeCell ref="AA63:AB63"/>
    <mergeCell ref="A28:B28"/>
    <mergeCell ref="G61:J61"/>
    <mergeCell ref="T61:U61"/>
    <mergeCell ref="X61:Y61"/>
    <mergeCell ref="AA61:AB61"/>
    <mergeCell ref="G50:J50"/>
    <mergeCell ref="G51:J51"/>
    <mergeCell ref="G52:J52"/>
    <mergeCell ref="G53:J53"/>
    <mergeCell ref="G54:J54"/>
    <mergeCell ref="G55:J55"/>
    <mergeCell ref="G56:J56"/>
    <mergeCell ref="G57:J57"/>
    <mergeCell ref="G58:J58"/>
    <mergeCell ref="G49:J49"/>
    <mergeCell ref="G32:J32"/>
    <mergeCell ref="G33:J33"/>
    <mergeCell ref="T38:U38"/>
    <mergeCell ref="A70:J70"/>
    <mergeCell ref="A71:J71"/>
    <mergeCell ref="L69:Y69"/>
    <mergeCell ref="L70:Y70"/>
    <mergeCell ref="L71:Y71"/>
    <mergeCell ref="L66:Y66"/>
    <mergeCell ref="L67:Y67"/>
    <mergeCell ref="G59:J59"/>
    <mergeCell ref="G60:J60"/>
    <mergeCell ref="X60:Y60"/>
    <mergeCell ref="A66:J66"/>
    <mergeCell ref="A67:J67"/>
    <mergeCell ref="A68:J68"/>
    <mergeCell ref="L68:Y68"/>
    <mergeCell ref="A69:J69"/>
    <mergeCell ref="G62:J62"/>
    <mergeCell ref="G64:J64"/>
    <mergeCell ref="T64:U64"/>
    <mergeCell ref="X64:Y64"/>
    <mergeCell ref="T62:U62"/>
    <mergeCell ref="X62:Y62"/>
    <mergeCell ref="G43:J43"/>
    <mergeCell ref="G44:J44"/>
    <mergeCell ref="G45:J45"/>
    <mergeCell ref="G46:J46"/>
    <mergeCell ref="G47:J47"/>
    <mergeCell ref="G48:J48"/>
    <mergeCell ref="B11:J11"/>
    <mergeCell ref="B13:J13"/>
    <mergeCell ref="B15:J15"/>
    <mergeCell ref="G26:J26"/>
    <mergeCell ref="G27:J27"/>
    <mergeCell ref="G28:J28"/>
    <mergeCell ref="G29:J29"/>
    <mergeCell ref="G30:J30"/>
    <mergeCell ref="G31:J31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B8:J8"/>
    <mergeCell ref="B9:J9"/>
    <mergeCell ref="B10:J10"/>
    <mergeCell ref="B12:J12"/>
    <mergeCell ref="B14:J14"/>
    <mergeCell ref="A25:B25"/>
    <mergeCell ref="G20:J20"/>
    <mergeCell ref="G21:J21"/>
    <mergeCell ref="G22:J22"/>
    <mergeCell ref="G24:J24"/>
    <mergeCell ref="G25:J25"/>
    <mergeCell ref="A21:B22"/>
    <mergeCell ref="A23:D23"/>
    <mergeCell ref="A24:B24"/>
    <mergeCell ref="B17:E17"/>
    <mergeCell ref="B18:E18"/>
    <mergeCell ref="AX16:BL16"/>
    <mergeCell ref="AD20:AE20"/>
    <mergeCell ref="X20:Y20"/>
    <mergeCell ref="R20:S20"/>
    <mergeCell ref="AA20:AB20"/>
    <mergeCell ref="AA52:AB52"/>
    <mergeCell ref="AA54:AB54"/>
    <mergeCell ref="X56:Y56"/>
    <mergeCell ref="X58:Y58"/>
    <mergeCell ref="AA55:AB55"/>
    <mergeCell ref="AA57:AB57"/>
    <mergeCell ref="AA50:AB50"/>
    <mergeCell ref="AA51:AB51"/>
    <mergeCell ref="AA37:AB37"/>
    <mergeCell ref="AA38:AB38"/>
    <mergeCell ref="AA48:AB48"/>
    <mergeCell ref="AA47:AB47"/>
    <mergeCell ref="AA39:AB39"/>
    <mergeCell ref="AA40:AB40"/>
    <mergeCell ref="AA41:AB41"/>
    <mergeCell ref="AA42:AB42"/>
    <mergeCell ref="AA43:AB43"/>
    <mergeCell ref="AA44:AB44"/>
    <mergeCell ref="AJ16:AT16"/>
    <mergeCell ref="AA56:AB56"/>
    <mergeCell ref="AA58:AB58"/>
    <mergeCell ref="X59:Y59"/>
    <mergeCell ref="AA59:AB59"/>
    <mergeCell ref="X33:Y33"/>
    <mergeCell ref="X50:Y50"/>
    <mergeCell ref="X51:Y51"/>
    <mergeCell ref="X54:Y54"/>
    <mergeCell ref="X55:Y55"/>
    <mergeCell ref="X53:Y53"/>
    <mergeCell ref="AA53:AB53"/>
    <mergeCell ref="X57:Y57"/>
    <mergeCell ref="AA60:AB60"/>
    <mergeCell ref="X35:Y35"/>
    <mergeCell ref="X36:Y36"/>
    <mergeCell ref="X37:Y37"/>
    <mergeCell ref="X38:Y38"/>
    <mergeCell ref="X34:Y34"/>
    <mergeCell ref="X28:Y28"/>
    <mergeCell ref="AA28:AB28"/>
    <mergeCell ref="X32:Y32"/>
    <mergeCell ref="X30:Y30"/>
    <mergeCell ref="X49:Y49"/>
    <mergeCell ref="AA49:AB49"/>
    <mergeCell ref="X43:Y43"/>
    <mergeCell ref="X44:Y44"/>
    <mergeCell ref="X46:Y46"/>
    <mergeCell ref="X47:Y47"/>
    <mergeCell ref="X48:Y48"/>
    <mergeCell ref="AA46:AB46"/>
    <mergeCell ref="X45:Y45"/>
    <mergeCell ref="AA45:AB45"/>
    <mergeCell ref="X39:Y39"/>
    <mergeCell ref="AA34:AB34"/>
    <mergeCell ref="AA35:AB35"/>
    <mergeCell ref="AA36:AB36"/>
    <mergeCell ref="T29:U29"/>
    <mergeCell ref="W11:X11"/>
    <mergeCell ref="Y11:AB11"/>
    <mergeCell ref="Q8:AB8"/>
    <mergeCell ref="Q9:AB9"/>
    <mergeCell ref="Q10:AB10"/>
    <mergeCell ref="L8:P8"/>
    <mergeCell ref="L9:P9"/>
    <mergeCell ref="L10:P10"/>
    <mergeCell ref="L11:P11"/>
    <mergeCell ref="L12:P12"/>
    <mergeCell ref="L13:P13"/>
    <mergeCell ref="Q12:AB12"/>
    <mergeCell ref="X41:Y41"/>
    <mergeCell ref="X42:Y42"/>
    <mergeCell ref="X24:Y24"/>
    <mergeCell ref="L14:P14"/>
    <mergeCell ref="Q13:AB13"/>
    <mergeCell ref="Q14:AB14"/>
    <mergeCell ref="Q11:V11"/>
    <mergeCell ref="L15:P15"/>
    <mergeCell ref="Q15:AB15"/>
    <mergeCell ref="X27:Y27"/>
    <mergeCell ref="X29:Y29"/>
    <mergeCell ref="X21:Y21"/>
    <mergeCell ref="X22:Y22"/>
    <mergeCell ref="AA26:AB26"/>
    <mergeCell ref="AA27:AB27"/>
    <mergeCell ref="AA29:AB29"/>
    <mergeCell ref="AA25:AB25"/>
    <mergeCell ref="T21:U21"/>
    <mergeCell ref="T22:U22"/>
    <mergeCell ref="T24:U24"/>
    <mergeCell ref="T25:U25"/>
    <mergeCell ref="T26:U26"/>
    <mergeCell ref="T27:U27"/>
    <mergeCell ref="T28:U28"/>
    <mergeCell ref="T54:U54"/>
    <mergeCell ref="T55:U55"/>
    <mergeCell ref="T56:U56"/>
    <mergeCell ref="S21:S22"/>
    <mergeCell ref="E21:E22"/>
    <mergeCell ref="L20:P20"/>
    <mergeCell ref="Q17:R17"/>
    <mergeCell ref="S17:AB17"/>
    <mergeCell ref="Q18:AB18"/>
    <mergeCell ref="R19:AB19"/>
    <mergeCell ref="F17:J17"/>
    <mergeCell ref="F18:J18"/>
    <mergeCell ref="AA21:AB21"/>
    <mergeCell ref="AA22:AB22"/>
    <mergeCell ref="AA30:AB30"/>
    <mergeCell ref="AA31:AB31"/>
    <mergeCell ref="X31:Y31"/>
    <mergeCell ref="AA32:AB32"/>
    <mergeCell ref="AA24:AB24"/>
    <mergeCell ref="X25:Y25"/>
    <mergeCell ref="X26:Y26"/>
    <mergeCell ref="X52:Y52"/>
    <mergeCell ref="AA33:AB33"/>
    <mergeCell ref="X40:Y40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AA64:AB64"/>
    <mergeCell ref="G65:J65"/>
    <mergeCell ref="T65:U65"/>
    <mergeCell ref="X65:Y65"/>
    <mergeCell ref="AA65:AB65"/>
    <mergeCell ref="T30:U30"/>
    <mergeCell ref="T40:U40"/>
    <mergeCell ref="T41:U41"/>
    <mergeCell ref="T42:U42"/>
    <mergeCell ref="T43:U43"/>
    <mergeCell ref="T44:U44"/>
    <mergeCell ref="T31:U31"/>
    <mergeCell ref="T32:U32"/>
    <mergeCell ref="T33:U33"/>
    <mergeCell ref="T34:U34"/>
    <mergeCell ref="T35:U35"/>
    <mergeCell ref="T36:U36"/>
    <mergeCell ref="T37:U37"/>
    <mergeCell ref="T39:U39"/>
    <mergeCell ref="T57:U57"/>
    <mergeCell ref="T58:U58"/>
    <mergeCell ref="T59:U59"/>
    <mergeCell ref="T60:U60"/>
  </mergeCells>
  <phoneticPr fontId="0" type="noConversion"/>
  <conditionalFormatting sqref="E24:F24 E25:E60 F25:F65">
    <cfRule type="cellIs" dxfId="0" priority="641" stopIfTrue="1" operator="notEqual">
      <formula>#REF!</formula>
    </cfRule>
  </conditionalFormatting>
  <dataValidations disablePrompts="1" count="2">
    <dataValidation type="list" allowBlank="1" showInputMessage="1" showErrorMessage="1" sqref="A18" xr:uid="{00000000-0002-0000-0000-000000000000}">
      <formula1>$AI$17:$AI$18</formula1>
    </dataValidation>
    <dataValidation showDropDown="1" showInputMessage="1" sqref="B18" xr:uid="{0A7660E3-1C21-DA47-A807-FE8DF3CE3A71}"/>
  </dataValidations>
  <printOptions horizontalCentered="1"/>
  <pageMargins left="0.17" right="0.1" top="0.36" bottom="0.25" header="0.18" footer="0.05"/>
  <pageSetup scale="74" fitToHeight="23" orientation="portrait" r:id="rId4"/>
  <headerFooter alignWithMargins="0">
    <oddHeader>&amp;Rprinted on: &amp;D</oddHeader>
    <oddFooter>&amp;C&amp;Pof&amp;N</oddFooter>
  </headerFooter>
  <ignoredErrors>
    <ignoredError xmlns:x16r3="http://schemas.microsoft.com/office/spreadsheetml/2018/08/main" sqref="AP18:AR18" x16r3:misleadingFormat="1"/>
  </ignoredError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44FAB93438947A57845438A12DD02" ma:contentTypeVersion="6" ma:contentTypeDescription="Create a new document." ma:contentTypeScope="" ma:versionID="a34552ad510e9d0178c1f7a954d20962">
  <xsd:schema xmlns:xsd="http://www.w3.org/2001/XMLSchema" xmlns:xs="http://www.w3.org/2001/XMLSchema" xmlns:p="http://schemas.microsoft.com/office/2006/metadata/properties" xmlns:ns2="e5648bb2-01da-4b6d-8184-a7aa9ad38439" targetNamespace="http://schemas.microsoft.com/office/2006/metadata/properties" ma:root="true" ma:fieldsID="5a4778a7c5ef00696f1fd2fc9ae28d74" ns2:_="">
    <xsd:import namespace="e5648bb2-01da-4b6d-8184-a7aa9ad384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48bb2-01da-4b6d-8184-a7aa9ad384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8AA3A9-1A31-4D77-94F5-9EA52AC6CD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055BB-A53C-400F-AEAB-47F0AA4D07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648bb2-01da-4b6d-8184-a7aa9ad384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DE6484-3A39-479E-9E54-8C2BD711CAE3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e5648bb2-01da-4b6d-8184-a7aa9ad384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Spring NEW Intros</vt:lpstr>
      <vt:lpstr>'2023 Spring NEW Intros'!Print_Area</vt:lpstr>
      <vt:lpstr>'2023 Spring NEW Intros'!Print_Titles</vt:lpstr>
    </vt:vector>
  </TitlesOfParts>
  <Manager/>
  <Company>Growing Colors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2013</dc:creator>
  <cp:keywords/>
  <dc:description/>
  <cp:lastModifiedBy>Microsoft Office User</cp:lastModifiedBy>
  <cp:revision/>
  <dcterms:created xsi:type="dcterms:W3CDTF">2002-05-06T15:39:37Z</dcterms:created>
  <dcterms:modified xsi:type="dcterms:W3CDTF">2022-03-29T13:23:48Z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0x010100B8A44FAB93438947A57845438A12DD02</vt:lpwstr>
  </property>
</Properties>
</file>