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DE4D5A6F-F520-9348-96D6-1D03B003B17A}" xr6:coauthVersionLast="47" xr6:coauthVersionMax="47" xr10:uidLastSave="{00000000-0000-0000-0000-000000000000}"/>
  <bookViews>
    <workbookView xWindow="0" yWindow="500" windowWidth="28800" windowHeight="15920" tabRatio="636" xr2:uid="{00000000-000D-0000-FFFF-FFFF00000000}"/>
  </bookViews>
  <sheets>
    <sheet name="2025 Ground Cover -V5" sheetId="1" r:id="rId1"/>
    <sheet name="Export Order - V5" sheetId="8" state="hidden" r:id="rId2"/>
  </sheets>
  <definedNames>
    <definedName name="_xlnm._FilterDatabase" localSheetId="0" hidden="1">'2025 Ground Cover -V5'!$AE$1:$AE$81</definedName>
    <definedName name="_xlnm._FilterDatabase" localSheetId="1" hidden="1">'Export Order - V5'!$A$1:$Q$1</definedName>
    <definedName name="_xlnm.Print_Area" localSheetId="0">'2025 Ground Cover -V5'!$A$1:$Z$72</definedName>
    <definedName name="_xlnm.Print_Titles" localSheetId="0">'2025 Ground Cover -V5'!$21:$24</definedName>
    <definedName name="Z_2F410863_295B_49EE_8779_BE92BCE954DF_.wvu.Cols" localSheetId="0" hidden="1">'2025 Ground Cover -V5'!$AB:$AD,'2025 Ground Cover -V5'!$AH:$AI</definedName>
    <definedName name="Z_2F410863_295B_49EE_8779_BE92BCE954DF_.wvu.FilterData" localSheetId="0" hidden="1">'2025 Ground Cover -V5'!#REF!</definedName>
    <definedName name="Z_2F410863_295B_49EE_8779_BE92BCE954DF_.wvu.PrintArea" localSheetId="0" hidden="1">'2025 Ground Cover -V5'!$A$1:$AC$77</definedName>
    <definedName name="Z_2F410863_295B_49EE_8779_BE92BCE954DF_.wvu.PrintTitles" localSheetId="0" hidden="1">'2025 Ground Cover -V5'!$21:$23</definedName>
    <definedName name="Z_71F486F7_AC23_4012_92EA_60EEE621ADFF_.wvu.Cols" localSheetId="0" hidden="1">'2025 Ground Cover -V5'!$AB:$AD,'2025 Ground Cover -V5'!$AH:$AI</definedName>
    <definedName name="Z_71F486F7_AC23_4012_92EA_60EEE621ADFF_.wvu.FilterData" localSheetId="0" hidden="1">'2025 Ground Cover -V5'!#REF!</definedName>
    <definedName name="Z_71F486F7_AC23_4012_92EA_60EEE621ADFF_.wvu.PrintArea" localSheetId="0" hidden="1">'2025 Ground Cover -V5'!$A$1:$AC$77</definedName>
    <definedName name="Z_71F486F7_AC23_4012_92EA_60EEE621ADFF_.wvu.PrintTitles" localSheetId="0" hidden="1">'2025 Ground Cover -V5'!$21:$23</definedName>
    <definedName name="Z_F48A945A_E99E_4940_A554_1221E692694E_.wvu.FilterData" localSheetId="0" hidden="1">'2025 Ground Cover -V5'!#REF!</definedName>
    <definedName name="Z_F48A945A_E99E_4940_A554_1221E692694E_.wvu.PrintArea" localSheetId="0" hidden="1">'2025 Ground Cover -V5'!$A$1:$AC$77</definedName>
    <definedName name="Z_F48A945A_E99E_4940_A554_1221E692694E_.wvu.PrintTitles" localSheetId="0" hidden="1">'2025 Ground Cover -V5'!$21:$23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60" i="1" l="1"/>
  <c r="W60" i="1"/>
  <c r="T60" i="1"/>
  <c r="Z57" i="1"/>
  <c r="W57" i="1"/>
  <c r="W64" i="1" s="1"/>
  <c r="T57" i="1"/>
  <c r="Z56" i="1"/>
  <c r="W56" i="1"/>
  <c r="T56" i="1"/>
  <c r="AE56" i="1" s="1"/>
  <c r="Z54" i="1"/>
  <c r="AE54" i="1" s="1"/>
  <c r="W54" i="1"/>
  <c r="T54" i="1"/>
  <c r="Z52" i="1"/>
  <c r="W52" i="1"/>
  <c r="T52" i="1"/>
  <c r="Z51" i="1"/>
  <c r="W51" i="1"/>
  <c r="T51" i="1"/>
  <c r="Z49" i="1"/>
  <c r="W49" i="1"/>
  <c r="T49" i="1"/>
  <c r="Z48" i="1"/>
  <c r="AE48" i="1" s="1"/>
  <c r="W48" i="1"/>
  <c r="T48" i="1"/>
  <c r="Z47" i="1"/>
  <c r="W47" i="1"/>
  <c r="T47" i="1"/>
  <c r="Z37" i="1"/>
  <c r="W37" i="1"/>
  <c r="T37" i="1"/>
  <c r="Z31" i="1"/>
  <c r="W31" i="1"/>
  <c r="T31" i="1"/>
  <c r="Z30" i="1"/>
  <c r="W30" i="1"/>
  <c r="T30" i="1"/>
  <c r="Z61" i="1"/>
  <c r="W61" i="1"/>
  <c r="T61" i="1"/>
  <c r="Z62" i="1"/>
  <c r="W62" i="1"/>
  <c r="T62" i="1"/>
  <c r="Z28" i="1"/>
  <c r="Z32" i="1"/>
  <c r="Z34" i="1"/>
  <c r="Z35" i="1"/>
  <c r="AE36" i="1"/>
  <c r="Z38" i="1"/>
  <c r="Z39" i="1"/>
  <c r="Z40" i="1"/>
  <c r="Z41" i="1"/>
  <c r="Z42" i="1"/>
  <c r="Z43" i="1"/>
  <c r="Z44" i="1"/>
  <c r="Z45" i="1"/>
  <c r="Z46" i="1"/>
  <c r="Z50" i="1"/>
  <c r="Z63" i="1"/>
  <c r="W28" i="1"/>
  <c r="W32" i="1"/>
  <c r="W34" i="1"/>
  <c r="W35" i="1"/>
  <c r="W38" i="1"/>
  <c r="W39" i="1"/>
  <c r="W40" i="1"/>
  <c r="W41" i="1"/>
  <c r="W42" i="1"/>
  <c r="W43" i="1"/>
  <c r="W44" i="1"/>
  <c r="W45" i="1"/>
  <c r="W46" i="1"/>
  <c r="W50" i="1"/>
  <c r="W63" i="1"/>
  <c r="AE27" i="1"/>
  <c r="T28" i="1"/>
  <c r="T32" i="1"/>
  <c r="T34" i="1"/>
  <c r="T35" i="1"/>
  <c r="T38" i="1"/>
  <c r="T39" i="1"/>
  <c r="T40" i="1"/>
  <c r="T41" i="1"/>
  <c r="T42" i="1"/>
  <c r="T43" i="1"/>
  <c r="T44" i="1"/>
  <c r="T45" i="1"/>
  <c r="T46" i="1"/>
  <c r="T50" i="1"/>
  <c r="T63" i="1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6" i="8"/>
  <c r="P7" i="8"/>
  <c r="P5" i="8"/>
  <c r="P4" i="8"/>
  <c r="P3" i="8"/>
  <c r="P2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6" i="8"/>
  <c r="L7" i="8"/>
  <c r="L5" i="8"/>
  <c r="L4" i="8"/>
  <c r="L3" i="8"/>
  <c r="L2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6" i="8"/>
  <c r="H7" i="8"/>
  <c r="H5" i="8"/>
  <c r="H4" i="8"/>
  <c r="H3" i="8"/>
  <c r="H2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6" i="8"/>
  <c r="O7" i="8"/>
  <c r="O5" i="8"/>
  <c r="O4" i="8"/>
  <c r="O3" i="8"/>
  <c r="O2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6" i="8"/>
  <c r="N7" i="8"/>
  <c r="N5" i="8"/>
  <c r="N4" i="8"/>
  <c r="N3" i="8"/>
  <c r="N2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6" i="8"/>
  <c r="K7" i="8"/>
  <c r="K5" i="8"/>
  <c r="K4" i="8"/>
  <c r="K3" i="8"/>
  <c r="K2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6" i="8"/>
  <c r="J7" i="8"/>
  <c r="J5" i="8"/>
  <c r="J4" i="8"/>
  <c r="J3" i="8"/>
  <c r="J2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6" i="8"/>
  <c r="G7" i="8"/>
  <c r="G5" i="8"/>
  <c r="G4" i="8"/>
  <c r="G3" i="8"/>
  <c r="G2" i="8"/>
  <c r="F3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6" i="8"/>
  <c r="F7" i="8"/>
  <c r="F5" i="8"/>
  <c r="F4" i="8"/>
  <c r="Y64" i="1"/>
  <c r="S64" i="1"/>
  <c r="V64" i="1"/>
  <c r="F2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6" i="8"/>
  <c r="B7" i="8"/>
  <c r="B5" i="8"/>
  <c r="B4" i="8"/>
  <c r="B3" i="8"/>
  <c r="B2" i="8"/>
  <c r="AA58" i="1"/>
  <c r="AE43" i="1"/>
  <c r="AE62" i="1"/>
  <c r="AE61" i="1"/>
  <c r="AE57" i="1"/>
  <c r="AE55" i="1"/>
  <c r="AE52" i="1"/>
  <c r="AE51" i="1"/>
  <c r="AE49" i="1"/>
  <c r="AE47" i="1"/>
  <c r="AE42" i="1"/>
  <c r="AE39" i="1"/>
  <c r="AE38" i="1"/>
  <c r="AE35" i="1"/>
  <c r="AE34" i="1"/>
  <c r="AE33" i="1"/>
  <c r="AE29" i="1"/>
  <c r="AA59" i="1"/>
  <c r="AE41" i="1"/>
  <c r="AE59" i="1"/>
  <c r="AA60" i="1"/>
  <c r="AE50" i="1"/>
  <c r="AE60" i="1"/>
  <c r="AE45" i="1"/>
  <c r="AE46" i="1"/>
  <c r="AE31" i="1"/>
  <c r="AE40" i="1"/>
  <c r="AE63" i="1"/>
  <c r="AE37" i="1"/>
  <c r="AE32" i="1"/>
  <c r="AE58" i="1"/>
  <c r="AE30" i="1"/>
  <c r="AE44" i="1"/>
  <c r="AE28" i="1"/>
  <c r="AE53" i="1" l="1"/>
  <c r="AE25" i="1" s="1"/>
  <c r="Z64" i="1"/>
  <c r="Y66" i="1"/>
  <c r="T64" i="1"/>
</calcChain>
</file>

<file path=xl/sharedStrings.xml><?xml version="1.0" encoding="utf-8"?>
<sst xmlns="http://schemas.openxmlformats.org/spreadsheetml/2006/main" count="296" uniqueCount="125">
  <si>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</si>
  <si>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</si>
  <si>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</si>
  <si>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</si>
  <si>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</si>
  <si>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</si>
  <si>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</si>
  <si>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</si>
  <si>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</si>
  <si>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</si>
  <si>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</si>
  <si>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</si>
  <si>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</si>
  <si>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</si>
  <si>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</si>
  <si>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</si>
  <si>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</si>
  <si>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</si>
  <si>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</si>
  <si>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</si>
  <si>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</si>
  <si>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</si>
  <si>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</si>
  <si>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</si>
  <si>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</si>
  <si>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</si>
  <si>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</si>
  <si>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</si>
  <si>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</si>
  <si>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</si>
  <si>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</si>
  <si>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>Tags included with your order.</t>
  </si>
  <si>
    <t>Grower Availability</t>
  </si>
  <si>
    <t>Ship Date</t>
  </si>
  <si>
    <t>Ship Week</t>
  </si>
  <si>
    <t>Price Per 4" Pot</t>
  </si>
  <si>
    <t>Available</t>
  </si>
  <si>
    <t>Qty</t>
  </si>
  <si>
    <t>Description</t>
  </si>
  <si>
    <t>Item #</t>
  </si>
  <si>
    <t>Common Name</t>
  </si>
  <si>
    <t>Zones</t>
  </si>
  <si>
    <t>Trays</t>
  </si>
  <si>
    <t>Pots</t>
  </si>
  <si>
    <t xml:space="preserve">GROUND COVER - Finished 4" Pot                                                                                                                                 </t>
  </si>
  <si>
    <t>- 10 pots per tray</t>
  </si>
  <si>
    <t>Ajuga reptans 'Blueberry Muffin'</t>
  </si>
  <si>
    <t>Bugleweed</t>
  </si>
  <si>
    <t>3-9</t>
  </si>
  <si>
    <t>Ajuga reptans 'Bronze Beauty'</t>
  </si>
  <si>
    <t>Ajuga reptans 'Burgundy Glow'</t>
  </si>
  <si>
    <t>Ajuga reptans  'Chocolate Chip'</t>
  </si>
  <si>
    <t>Ajuga reptans 'Catlins Giant'</t>
  </si>
  <si>
    <t>Ajuga reptans  'Metallica Crispa'</t>
  </si>
  <si>
    <t>Asiatic jasmine</t>
  </si>
  <si>
    <t>Asiatic Jasmine</t>
  </si>
  <si>
    <t>7-10</t>
  </si>
  <si>
    <t>Asiatic jasmine 'Goshiki Kazura'</t>
  </si>
  <si>
    <t>Asiatic jasmine 'Tri Color'</t>
  </si>
  <si>
    <t>Hedera helix 'Golden Ingot'</t>
  </si>
  <si>
    <t>Ivy</t>
  </si>
  <si>
    <t>5-9</t>
  </si>
  <si>
    <t>Hedera helix 'Thorndale'</t>
  </si>
  <si>
    <t>Liriope muscari 'Big Blue'</t>
  </si>
  <si>
    <t>Lily Turf</t>
  </si>
  <si>
    <t>Liriope muscari 'Variegata'</t>
  </si>
  <si>
    <t>6-9</t>
  </si>
  <si>
    <t>Liriope 'Purple Explosion' pp21352</t>
  </si>
  <si>
    <t>Lysimachia nummularia 'Aurea'</t>
  </si>
  <si>
    <t>Creeping Jenny</t>
  </si>
  <si>
    <t>Ophiopogon japonicus</t>
  </si>
  <si>
    <t>Standard Mondo Grass</t>
  </si>
  <si>
    <t>6-10</t>
  </si>
  <si>
    <t>Ophiopogon japonicus 'Nana'</t>
  </si>
  <si>
    <t>Mondo Grass</t>
  </si>
  <si>
    <t>Pachysandra terminalis</t>
  </si>
  <si>
    <t>Japanese Spurge</t>
  </si>
  <si>
    <t>4-9</t>
  </si>
  <si>
    <t>Pachysandra terminalis 'Green Sheen'</t>
  </si>
  <si>
    <t>Sagina subulata</t>
  </si>
  <si>
    <t>Iris Moss</t>
  </si>
  <si>
    <t>4-7</t>
  </si>
  <si>
    <t>Sagina subulata 'Aurea'</t>
  </si>
  <si>
    <t>Sedum reflexum 'Blue Spruce'</t>
  </si>
  <si>
    <t>Stonecrop</t>
  </si>
  <si>
    <t>Sedum rupestre 'Lemon Ball'</t>
  </si>
  <si>
    <t>7-9</t>
  </si>
  <si>
    <t>Sedum spurium 'Dragon's Blood'</t>
  </si>
  <si>
    <t>Sedum spurium 'Red Carpet'</t>
  </si>
  <si>
    <t>Sedum SunSparkler® 'Cherry Tart'</t>
  </si>
  <si>
    <t>Sedum SunSparkler® 'Dazzleberry'</t>
  </si>
  <si>
    <t>Sedum SunSparkler® 'Firecracker'</t>
  </si>
  <si>
    <t>Sedum SunSparkler® 'Lime Zinger'</t>
  </si>
  <si>
    <t>Sedum SunSparkler® 'Plum Dazzled'</t>
  </si>
  <si>
    <t>Thymus 'Hi Ho Silver'</t>
  </si>
  <si>
    <t>Wild Thyme</t>
  </si>
  <si>
    <t>4-8</t>
  </si>
  <si>
    <t>Thymus praecox 'Coccineus'</t>
  </si>
  <si>
    <t>3-8</t>
  </si>
  <si>
    <t>Thymus serpyllum 'Pink Chintz'</t>
  </si>
  <si>
    <t>Thymus vulgaris 'Archer's Gold'</t>
  </si>
  <si>
    <t xml:space="preserve">Vinca minor </t>
  </si>
  <si>
    <t>Periwinkle</t>
  </si>
  <si>
    <t>Vinca minor 'Ralph Shugert'</t>
  </si>
  <si>
    <t>Total Trays and Pots</t>
  </si>
  <si>
    <t>COMMENTS</t>
  </si>
  <si>
    <t>Ajuga reptans 'Black Scallop'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</si>
  <si>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</si>
  <si>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</si>
  <si>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</si>
  <si>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</si>
  <si>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</si>
  <si>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</si>
  <si>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</si>
  <si>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*108 TRAYS FILL 1 TALL RACK</t>
  </si>
  <si>
    <t>*60 TRAYS FILL 1 SMALL RACK</t>
  </si>
  <si>
    <t>*Total Racks</t>
  </si>
  <si>
    <t>2025 GROUND COVER - 4" FINISHED POT PROGRAM                  www.growingcolors.com</t>
  </si>
  <si>
    <t>Ajuga reptans 'Chocolate Chip'</t>
  </si>
  <si>
    <t>PLEASE NOTE WHEN PLACING YOUR ORDER</t>
  </si>
  <si>
    <t>Orders must be entered in FULL RACKS (108/Tall &amp; 60/Small)</t>
  </si>
  <si>
    <t>Enter number of TRAYS of each variety you would like to order</t>
  </si>
  <si>
    <t>Ship weeks: Week 14 (3/31) -Week 18 (4/28)</t>
  </si>
  <si>
    <t xml:space="preserve">                        2 tray per variety minimum</t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</si>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</sst>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0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8"/>
      <color theme="1"/>
      <name val="Calibri"/>
      <family val="2"/>
    </font>
    <font>
      <u/>
      <sz val="10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u/>
      <sz val="8"/>
      <color rgb="FF750030"/>
      <name val="Calibri"/>
      <family val="2"/>
    </font>
    <font>
      <b/>
      <u/>
      <sz val="7"/>
      <color theme="0"/>
      <name val="Calibri"/>
      <family val="2"/>
    </font>
    <font>
      <b/>
      <sz val="7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75003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5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</cellStyleXfs>
  <cellXfs count="264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0" fontId="30" fillId="4" borderId="0" xfId="0" applyNumberFormat="1" applyFont="1" applyFill="1"/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4" fillId="5" borderId="4" xfId="0" applyNumberFormat="1" applyFont="1" applyFill="1" applyBorder="1" applyAlignment="1">
      <alignment horizontal="center" vertical="center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0" xfId="0" applyNumberFormat="1" applyFont="1" applyAlignment="1">
      <alignment horizontal="center"/>
    </xf>
    <xf numFmtId="164" fontId="13" fillId="0" borderId="0" xfId="0" applyFont="1"/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44" fontId="5" fillId="0" borderId="0" xfId="2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0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4" fillId="5" borderId="5" xfId="0" applyNumberFormat="1" applyFont="1" applyFill="1" applyBorder="1" applyAlignment="1">
      <alignment horizontal="center"/>
    </xf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5" fillId="4" borderId="17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17" xfId="0" applyNumberFormat="1" applyFont="1" applyBorder="1" applyAlignment="1" applyProtection="1">
      <alignment horizontal="center"/>
      <protection locked="0"/>
    </xf>
    <xf numFmtId="0" fontId="4" fillId="5" borderId="17" xfId="0" applyNumberFormat="1" applyFont="1" applyFill="1" applyBorder="1" applyAlignment="1" applyProtection="1">
      <alignment horizontal="center"/>
      <protection locked="0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10" fillId="4" borderId="15" xfId="4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164" fontId="6" fillId="7" borderId="3" xfId="0" applyFont="1" applyFill="1" applyBorder="1" applyAlignment="1">
      <alignment vertical="center"/>
    </xf>
    <xf numFmtId="0" fontId="31" fillId="7" borderId="1" xfId="0" applyNumberFormat="1" applyFont="1" applyFill="1" applyBorder="1" applyAlignment="1">
      <alignment horizontal="right"/>
    </xf>
    <xf numFmtId="1" fontId="7" fillId="7" borderId="1" xfId="0" applyNumberFormat="1" applyFont="1" applyFill="1" applyBorder="1" applyAlignment="1">
      <alignment horizont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31" fillId="7" borderId="1" xfId="0" applyNumberFormat="1" applyFont="1" applyFill="1" applyBorder="1" applyAlignment="1">
      <alignment vertical="center"/>
    </xf>
    <xf numFmtId="0" fontId="5" fillId="4" borderId="15" xfId="0" applyNumberFormat="1" applyFont="1" applyFill="1" applyBorder="1" applyAlignment="1">
      <alignment horizontal="center"/>
    </xf>
    <xf numFmtId="0" fontId="5" fillId="0" borderId="16" xfId="0" applyNumberFormat="1" applyFont="1" applyBorder="1"/>
    <xf numFmtId="164" fontId="5" fillId="0" borderId="13" xfId="0" applyFont="1" applyBorder="1"/>
    <xf numFmtId="0" fontId="15" fillId="0" borderId="13" xfId="0" applyNumberFormat="1" applyFont="1" applyBorder="1" applyAlignment="1">
      <alignment horizontal="right"/>
    </xf>
    <xf numFmtId="44" fontId="5" fillId="0" borderId="13" xfId="2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64" fontId="5" fillId="0" borderId="13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6" fillId="7" borderId="1" xfId="0" quotePrefix="1" applyNumberFormat="1" applyFont="1" applyFill="1" applyBorder="1" applyAlignment="1">
      <alignment horizontal="left"/>
    </xf>
    <xf numFmtId="0" fontId="4" fillId="0" borderId="12" xfId="0" applyNumberFormat="1" applyFont="1" applyBorder="1" applyAlignment="1">
      <alignment horizontal="center"/>
    </xf>
    <xf numFmtId="164" fontId="4" fillId="5" borderId="2" xfId="0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>
      <alignment horizontal="center"/>
    </xf>
    <xf numFmtId="164" fontId="6" fillId="0" borderId="10" xfId="0" applyFont="1" applyBorder="1" applyAlignment="1">
      <alignment vertical="center"/>
    </xf>
    <xf numFmtId="0" fontId="31" fillId="0" borderId="0" xfId="0" applyNumberFormat="1" applyFont="1" applyAlignment="1">
      <alignment horizontal="right"/>
    </xf>
    <xf numFmtId="0" fontId="6" fillId="0" borderId="7" xfId="0" quotePrefix="1" applyNumberFormat="1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164" fontId="7" fillId="0" borderId="0" xfId="0" applyFont="1" applyAlignment="1">
      <alignment horizontal="center"/>
    </xf>
    <xf numFmtId="0" fontId="31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64" fontId="14" fillId="0" borderId="0" xfId="0" applyFont="1"/>
    <xf numFmtId="0" fontId="14" fillId="0" borderId="20" xfId="0" applyNumberFormat="1" applyFont="1" applyBorder="1"/>
    <xf numFmtId="170" fontId="0" fillId="0" borderId="0" xfId="0" applyNumberFormat="1"/>
    <xf numFmtId="171" fontId="0" fillId="0" borderId="0" xfId="0" applyNumberFormat="1"/>
    <xf numFmtId="2" fontId="0" fillId="0" borderId="0" xfId="0" applyNumberFormat="1"/>
    <xf numFmtId="2" fontId="44" fillId="10" borderId="0" xfId="0" applyNumberFormat="1" applyFont="1" applyFill="1" applyAlignment="1">
      <alignment horizontal="center"/>
    </xf>
    <xf numFmtId="0" fontId="32" fillId="0" borderId="0" xfId="0" applyNumberFormat="1" applyFont="1" applyAlignment="1">
      <alignment horizontal="left"/>
    </xf>
    <xf numFmtId="0" fontId="32" fillId="0" borderId="0" xfId="0" applyNumberFormat="1" applyFont="1" applyAlignment="1">
      <alignment vertical="top"/>
    </xf>
    <xf numFmtId="0" fontId="32" fillId="0" borderId="0" xfId="0" applyNumberFormat="1" applyFont="1"/>
    <xf numFmtId="0" fontId="10" fillId="4" borderId="21" xfId="4" applyFont="1" applyFill="1" applyBorder="1" applyAlignment="1">
      <alignment horizontal="center"/>
    </xf>
    <xf numFmtId="0" fontId="45" fillId="5" borderId="0" xfId="0" applyNumberFormat="1" applyFont="1" applyFill="1" applyAlignment="1">
      <alignment horizontal="center"/>
    </xf>
    <xf numFmtId="0" fontId="45" fillId="5" borderId="0" xfId="0" applyNumberFormat="1" applyFont="1" applyFill="1" applyAlignment="1">
      <alignment horizontal="center" vertical="center"/>
    </xf>
    <xf numFmtId="164" fontId="45" fillId="5" borderId="0" xfId="0" applyFont="1" applyFill="1" applyAlignment="1">
      <alignment horizontal="center"/>
    </xf>
    <xf numFmtId="0" fontId="46" fillId="9" borderId="0" xfId="0" applyNumberFormat="1" applyFont="1" applyFill="1" applyAlignment="1">
      <alignment horizontal="center"/>
    </xf>
    <xf numFmtId="2" fontId="46" fillId="9" borderId="0" xfId="0" applyNumberFormat="1" applyFont="1" applyFill="1" applyAlignment="1">
      <alignment horizontal="center"/>
    </xf>
    <xf numFmtId="0" fontId="46" fillId="7" borderId="0" xfId="0" applyNumberFormat="1" applyFont="1" applyFill="1" applyAlignment="1">
      <alignment horizontal="center"/>
    </xf>
    <xf numFmtId="2" fontId="46" fillId="7" borderId="0" xfId="0" applyNumberFormat="1" applyFont="1" applyFill="1" applyAlignment="1">
      <alignment horizontal="center"/>
    </xf>
    <xf numFmtId="0" fontId="46" fillId="10" borderId="0" xfId="0" applyNumberFormat="1" applyFont="1" applyFill="1" applyAlignment="1">
      <alignment horizontal="center"/>
    </xf>
    <xf numFmtId="0" fontId="45" fillId="0" borderId="0" xfId="0" applyNumberFormat="1" applyFont="1"/>
    <xf numFmtId="0" fontId="45" fillId="0" borderId="0" xfId="0" applyNumberFormat="1" applyFont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 applyAlignment="1">
      <alignment horizontal="center"/>
    </xf>
    <xf numFmtId="2" fontId="45" fillId="0" borderId="0" xfId="0" applyNumberFormat="1" applyFont="1"/>
    <xf numFmtId="0" fontId="10" fillId="4" borderId="21" xfId="0" applyNumberFormat="1" applyFont="1" applyFill="1" applyBorder="1" applyAlignment="1">
      <alignment horizontal="center"/>
    </xf>
    <xf numFmtId="0" fontId="47" fillId="4" borderId="0" xfId="0" applyNumberFormat="1" applyFont="1" applyFill="1"/>
    <xf numFmtId="0" fontId="4" fillId="0" borderId="9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169" fontId="42" fillId="0" borderId="15" xfId="0" applyNumberFormat="1" applyFont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169" fontId="42" fillId="0" borderId="29" xfId="0" applyNumberFormat="1" applyFont="1" applyBorder="1" applyAlignment="1">
      <alignment horizontal="center" vertical="center"/>
    </xf>
    <xf numFmtId="169" fontId="42" fillId="0" borderId="28" xfId="0" applyNumberFormat="1" applyFont="1" applyBorder="1" applyAlignment="1">
      <alignment horizontal="center" vertical="center"/>
    </xf>
    <xf numFmtId="0" fontId="32" fillId="0" borderId="15" xfId="0" applyNumberFormat="1" applyFont="1" applyBorder="1" applyAlignment="1">
      <alignment horizontal="left"/>
    </xf>
    <xf numFmtId="0" fontId="32" fillId="0" borderId="16" xfId="0" applyNumberFormat="1" applyFont="1" applyBorder="1" applyAlignment="1">
      <alignment horizontal="left"/>
    </xf>
    <xf numFmtId="0" fontId="5" fillId="0" borderId="15" xfId="0" quotePrefix="1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30" fillId="0" borderId="7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5" fillId="0" borderId="24" xfId="0" quotePrefix="1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/>
    </xf>
    <xf numFmtId="164" fontId="4" fillId="0" borderId="12" xfId="0" applyFont="1" applyBorder="1" applyAlignment="1">
      <alignment horizontal="center"/>
    </xf>
    <xf numFmtId="164" fontId="4" fillId="0" borderId="14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164" fontId="4" fillId="0" borderId="9" xfId="0" applyFont="1" applyBorder="1" applyAlignment="1">
      <alignment horizontal="center"/>
    </xf>
    <xf numFmtId="0" fontId="48" fillId="10" borderId="7" xfId="2" applyNumberFormat="1" applyFont="1" applyFill="1" applyBorder="1" applyAlignment="1">
      <alignment horizontal="center" vertical="center"/>
    </xf>
    <xf numFmtId="0" fontId="49" fillId="10" borderId="7" xfId="2" applyNumberFormat="1" applyFont="1" applyFill="1" applyBorder="1" applyAlignment="1">
      <alignment horizontal="center" vertical="center"/>
    </xf>
    <xf numFmtId="1" fontId="49" fillId="10" borderId="0" xfId="0" applyNumberFormat="1" applyFont="1" applyFill="1" applyAlignment="1">
      <alignment horizontal="center"/>
    </xf>
    <xf numFmtId="0" fontId="49" fillId="10" borderId="0" xfId="0" applyNumberFormat="1" applyFont="1" applyFill="1" applyAlignment="1">
      <alignment horizont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43" fillId="0" borderId="3" xfId="0" applyNumberFormat="1" applyFont="1" applyBorder="1" applyAlignment="1" applyProtection="1">
      <alignment horizontal="left" vertical="center"/>
      <protection locked="0"/>
    </xf>
    <xf numFmtId="0" fontId="43" fillId="0" borderId="1" xfId="0" applyNumberFormat="1" applyFont="1" applyBorder="1" applyAlignment="1" applyProtection="1">
      <alignment horizontal="left" vertical="center"/>
      <protection locked="0"/>
    </xf>
    <xf numFmtId="0" fontId="43" fillId="0" borderId="2" xfId="0" applyNumberFormat="1" applyFont="1" applyBorder="1" applyAlignment="1" applyProtection="1">
      <alignment horizontal="left" vertical="center"/>
      <protection locked="0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Protection="1">
      <protection locked="0"/>
    </xf>
    <xf numFmtId="14" fontId="4" fillId="5" borderId="3" xfId="0" applyNumberFormat="1" applyFont="1" applyFill="1" applyBorder="1" applyAlignment="1">
      <alignment horizontal="right"/>
    </xf>
    <xf numFmtId="14" fontId="5" fillId="5" borderId="2" xfId="0" applyNumberFormat="1" applyFont="1" applyFill="1" applyBorder="1" applyAlignment="1">
      <alignment horizontal="right"/>
    </xf>
    <xf numFmtId="0" fontId="4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6" fontId="5" fillId="0" borderId="15" xfId="0" quotePrefix="1" applyNumberFormat="1" applyFont="1" applyBorder="1" applyAlignment="1">
      <alignment horizontal="center"/>
    </xf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0" fontId="30" fillId="4" borderId="0" xfId="0" applyNumberFormat="1" applyFont="1" applyFill="1" applyAlignment="1">
      <alignment horizontal="center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0" fontId="5" fillId="0" borderId="26" xfId="0" quotePrefix="1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18" fillId="5" borderId="3" xfId="0" applyNumberFormat="1" applyFont="1" applyFill="1" applyBorder="1" applyAlignment="1">
      <alignment horizontal="center" vertical="center"/>
    </xf>
    <xf numFmtId="0" fontId="18" fillId="5" borderId="2" xfId="0" applyNumberFormat="1" applyFont="1" applyFill="1" applyBorder="1" applyAlignment="1">
      <alignment horizontal="center" vertical="center"/>
    </xf>
    <xf numFmtId="0" fontId="5" fillId="0" borderId="16" xfId="0" quotePrefix="1" applyNumberFormat="1" applyFont="1" applyBorder="1" applyAlignment="1">
      <alignment horizontal="center"/>
    </xf>
  </cellXfs>
  <cellStyles count="15">
    <cellStyle name="Comma" xfId="1" builtinId="3"/>
    <cellStyle name="Currency" xfId="2" builtinId="4"/>
    <cellStyle name="Followed Hyperlink" xfId="14" builtinId="9" hidden="1"/>
    <cellStyle name="Followed Hyperlink" xfId="10" builtinId="9" hidden="1"/>
    <cellStyle name="Followed Hyperlink" xfId="12" builtinId="9" hidden="1"/>
    <cellStyle name="Hyperlink" xfId="13" builtinId="8" hidden="1"/>
    <cellStyle name="Hyperlink" xfId="9" builtinId="8" hidden="1"/>
    <cellStyle name="Hyperlink" xfId="11" builtinId="8" hidden="1"/>
    <cellStyle name="Normal" xfId="0" builtinId="0"/>
    <cellStyle name="Normal 2" xfId="5" xr:uid="{00000000-0005-0000-0000-000009000000}"/>
    <cellStyle name="Normal 3" xfId="6" xr:uid="{00000000-0005-0000-0000-00000A000000}"/>
    <cellStyle name="Normal 4" xfId="7" xr:uid="{00000000-0005-0000-0000-00000B000000}"/>
    <cellStyle name="Normal_05 F US Quote Sheet (5.11.05)" xfId="3" xr:uid="{00000000-0005-0000-0000-00000C000000}"/>
    <cellStyle name="Normal_Sheet1" xfId="4" xr:uid="{00000000-0005-0000-0000-00000E000000}"/>
    <cellStyle name="Percent 2" xfId="8" xr:uid="{00000000-0005-0000-0000-00000F000000}"/>
  </cellStyles>
  <dxfs count="0"/>
  <tableStyles count="0" defaultTableStyle="TableStyleMedium9" defaultPivotStyle="PivotStyleLight16"/>
  <colors>
    <mruColors>
      <color rgb="FF750030"/>
      <color rgb="FF005077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74721</xdr:colOff>
      <xdr:row>0</xdr:row>
      <xdr:rowOff>136878</xdr:rowOff>
    </xdr:from>
    <xdr:to>
      <xdr:col>16</xdr:col>
      <xdr:colOff>269907</xdr:colOff>
      <xdr:row>4</xdr:row>
      <xdr:rowOff>199029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512" y="136878"/>
          <a:ext cx="2773096" cy="78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I80"/>
  <sheetViews>
    <sheetView showGridLines="0" showZeros="0" tabSelected="1" zoomScale="130" zoomScaleNormal="130" zoomScaleSheetLayoutView="75" zoomScalePageLayoutView="134" workbookViewId="0">
      <selection activeCell="B8" sqref="B8:I8"/>
    </sheetView>
  </sheetViews>
  <sheetFormatPr baseColWidth="10" defaultColWidth="11.5" defaultRowHeight="12" x14ac:dyDescent="0.15"/>
  <cols>
    <col min="1" max="1" width="22.6640625" style="16" customWidth="1"/>
    <col min="2" max="2" width="4.83203125" style="41" customWidth="1"/>
    <col min="3" max="3" width="5.83203125" style="43" customWidth="1"/>
    <col min="4" max="4" width="5.83203125" style="23" customWidth="1"/>
    <col min="5" max="5" width="0.83203125" style="25" customWidth="1"/>
    <col min="6" max="6" width="7" style="44" customWidth="1"/>
    <col min="7" max="7" width="0.83203125" style="44" customWidth="1"/>
    <col min="8" max="8" width="7.5" style="18" customWidth="1"/>
    <col min="9" max="9" width="1.83203125" style="18" customWidth="1"/>
    <col min="10" max="10" width="3" style="18" customWidth="1"/>
    <col min="11" max="11" width="1.83203125" style="18" customWidth="1"/>
    <col min="12" max="12" width="0.83203125" style="18" customWidth="1"/>
    <col min="13" max="14" width="2.83203125" style="18" customWidth="1"/>
    <col min="15" max="15" width="0.83203125" style="18" customWidth="1"/>
    <col min="16" max="17" width="4.33203125" style="18" customWidth="1"/>
    <col min="18" max="18" width="0.83203125" style="18" customWidth="1"/>
    <col min="19" max="20" width="4.33203125" style="18" customWidth="1"/>
    <col min="21" max="21" width="0.83203125" style="18" customWidth="1"/>
    <col min="22" max="23" width="4.5" style="18" customWidth="1"/>
    <col min="24" max="24" width="0.83203125" style="18" customWidth="1"/>
    <col min="25" max="26" width="4.5" style="18" customWidth="1"/>
    <col min="27" max="27" width="0.6640625" style="18" hidden="1" customWidth="1"/>
    <col min="28" max="28" width="4.83203125" style="16" hidden="1" customWidth="1"/>
    <col min="29" max="30" width="2.6640625" style="22" hidden="1" customWidth="1"/>
    <col min="31" max="31" width="4.83203125" style="18" customWidth="1"/>
    <col min="32" max="32" width="3.6640625" style="18" hidden="1" customWidth="1"/>
    <col min="33" max="33" width="11" style="62" hidden="1" customWidth="1"/>
    <col min="34" max="34" width="7.1640625" style="18" customWidth="1"/>
    <col min="35" max="35" width="28" style="16" customWidth="1"/>
    <col min="36" max="36" width="11.5" style="16" customWidth="1"/>
    <col min="37" max="16384" width="11.5" style="16"/>
  </cols>
  <sheetData>
    <row r="1" spans="1:87" ht="14" customHeight="1" x14ac:dyDescent="0.3">
      <c r="A1" s="12" t="s">
        <v>0</v>
      </c>
      <c r="B1" s="13"/>
      <c r="C1" s="15"/>
      <c r="D1" s="13"/>
      <c r="E1" s="1"/>
      <c r="F1" s="2"/>
      <c r="G1" s="2"/>
      <c r="H1" s="2"/>
      <c r="I1" s="1"/>
      <c r="J1" s="2"/>
      <c r="K1" s="2"/>
      <c r="L1" s="2"/>
      <c r="M1" s="2"/>
      <c r="N1" s="17"/>
      <c r="O1" s="17"/>
      <c r="P1" s="17"/>
      <c r="Q1" s="66"/>
      <c r="R1" s="17"/>
      <c r="S1" s="17"/>
      <c r="T1" s="66"/>
      <c r="U1" s="66"/>
      <c r="V1" s="66"/>
      <c r="W1" s="66"/>
      <c r="X1" s="19"/>
      <c r="Y1" s="20"/>
      <c r="Z1" s="21"/>
      <c r="AA1" s="21"/>
      <c r="AB1" s="21"/>
      <c r="AC1" s="21"/>
      <c r="AD1" s="21"/>
      <c r="AE1" s="66">
        <v>1</v>
      </c>
      <c r="AF1" s="66"/>
      <c r="AG1" s="67"/>
      <c r="AH1" s="68"/>
      <c r="AI1" s="70"/>
      <c r="AJ1" s="70"/>
      <c r="AK1" s="1"/>
      <c r="AL1" s="5"/>
      <c r="AM1" s="71"/>
      <c r="AN1" s="71"/>
      <c r="AO1" s="71"/>
      <c r="AP1" s="71"/>
      <c r="AQ1" s="71"/>
      <c r="AR1" s="72"/>
      <c r="AS1" s="72"/>
      <c r="AT1" s="72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1"/>
      <c r="BH1" s="1"/>
      <c r="BI1" s="1"/>
      <c r="BJ1" s="1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14" customHeight="1" x14ac:dyDescent="0.3">
      <c r="A2" s="24" t="s">
        <v>1</v>
      </c>
      <c r="B2" s="73"/>
      <c r="C2" s="15"/>
      <c r="D2" s="13"/>
      <c r="E2" s="26"/>
      <c r="F2" s="27"/>
      <c r="G2" s="17"/>
      <c r="H2" s="17"/>
      <c r="I2" s="5"/>
      <c r="J2" s="17"/>
      <c r="K2" s="17"/>
      <c r="L2" s="17"/>
      <c r="M2" s="17"/>
      <c r="N2" s="17"/>
      <c r="O2" s="17"/>
      <c r="P2" s="21"/>
      <c r="Q2" s="21"/>
      <c r="R2" s="17"/>
      <c r="S2" s="21"/>
      <c r="T2" s="21"/>
      <c r="U2" s="21"/>
      <c r="V2" s="21"/>
      <c r="W2" s="21"/>
      <c r="X2" s="21"/>
      <c r="Y2" s="1"/>
      <c r="Z2" s="28" t="s">
        <v>2</v>
      </c>
      <c r="AA2" s="21"/>
      <c r="AB2" s="21"/>
      <c r="AC2" s="21"/>
      <c r="AD2" s="21"/>
      <c r="AE2" s="66">
        <v>1</v>
      </c>
      <c r="AF2" s="66"/>
      <c r="AG2" s="67"/>
      <c r="AH2" s="68"/>
      <c r="AI2" s="70"/>
      <c r="AJ2" s="70"/>
      <c r="AK2" s="1"/>
      <c r="AL2" s="5"/>
      <c r="AM2" s="71"/>
      <c r="AN2" s="71"/>
      <c r="AO2" s="71"/>
      <c r="AP2" s="71"/>
      <c r="AQ2" s="71"/>
      <c r="AR2" s="72"/>
      <c r="AS2" s="72"/>
      <c r="AT2" s="72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1"/>
      <c r="BH2" s="1"/>
      <c r="BI2" s="1"/>
      <c r="BJ2" s="1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4" customHeight="1" x14ac:dyDescent="0.3">
      <c r="A3" s="24" t="s">
        <v>3</v>
      </c>
      <c r="B3" s="9"/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17"/>
      <c r="P3" s="14"/>
      <c r="Q3" s="14"/>
      <c r="R3" s="17"/>
      <c r="S3" s="14"/>
      <c r="T3" s="14"/>
      <c r="U3" s="14"/>
      <c r="V3" s="14"/>
      <c r="W3" s="14"/>
      <c r="X3" s="14"/>
      <c r="Y3" s="1"/>
      <c r="Z3" s="28" t="s">
        <v>4</v>
      </c>
      <c r="AA3" s="29"/>
      <c r="AB3" s="30"/>
      <c r="AC3" s="31"/>
      <c r="AD3" s="21"/>
      <c r="AE3" s="66">
        <v>1</v>
      </c>
      <c r="AF3" s="66"/>
      <c r="AG3" s="67"/>
      <c r="AH3" s="69"/>
      <c r="AI3" s="70"/>
      <c r="AJ3" s="70"/>
      <c r="AK3" s="1"/>
      <c r="AL3" s="5"/>
      <c r="AM3" s="71"/>
      <c r="AN3" s="71"/>
      <c r="AO3" s="71"/>
      <c r="AP3" s="71"/>
      <c r="AQ3" s="71"/>
      <c r="AR3" s="72"/>
      <c r="AS3" s="72"/>
      <c r="AT3" s="72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1"/>
      <c r="BH3" s="1"/>
      <c r="BI3" s="1"/>
      <c r="BJ3" s="1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14" customHeight="1" x14ac:dyDescent="0.3">
      <c r="A4" s="24" t="s">
        <v>5</v>
      </c>
      <c r="B4" s="32"/>
      <c r="C4" s="15"/>
      <c r="D4" s="33"/>
      <c r="E4" s="1"/>
      <c r="F4" s="2"/>
      <c r="G4" s="2"/>
      <c r="H4" s="2"/>
      <c r="I4" s="1"/>
      <c r="J4" s="2"/>
      <c r="K4" s="2"/>
      <c r="L4" s="2"/>
      <c r="M4" s="2"/>
      <c r="N4" s="17"/>
      <c r="O4" s="17"/>
      <c r="P4" s="17"/>
      <c r="Q4" s="66"/>
      <c r="R4" s="17"/>
      <c r="S4" s="17"/>
      <c r="T4" s="66"/>
      <c r="U4" s="66"/>
      <c r="V4" s="66"/>
      <c r="W4" s="66"/>
      <c r="X4" s="34"/>
      <c r="Y4" s="1"/>
      <c r="Z4" s="28" t="s">
        <v>6</v>
      </c>
      <c r="AA4" s="29"/>
      <c r="AB4" s="30"/>
      <c r="AC4" s="31"/>
      <c r="AD4" s="21"/>
      <c r="AE4" s="66">
        <v>1</v>
      </c>
      <c r="AF4" s="66"/>
      <c r="AG4" s="67"/>
      <c r="AH4" s="68"/>
      <c r="AI4" s="70"/>
      <c r="AJ4" s="70"/>
      <c r="AK4" s="1"/>
      <c r="AL4" s="5"/>
      <c r="AM4" s="71"/>
      <c r="AN4" s="71"/>
      <c r="AO4" s="71"/>
      <c r="AP4" s="71"/>
      <c r="AQ4" s="71"/>
      <c r="AR4" s="72"/>
      <c r="AS4" s="72"/>
      <c r="AT4" s="72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1"/>
      <c r="BH4" s="1"/>
      <c r="BI4" s="1"/>
      <c r="BJ4" s="1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24" customHeight="1" x14ac:dyDescent="0.3">
      <c r="A5" s="1"/>
      <c r="B5" s="13"/>
      <c r="C5" s="15"/>
      <c r="D5" s="13"/>
      <c r="E5" s="1"/>
      <c r="F5" s="2"/>
      <c r="G5" s="2"/>
      <c r="H5" s="2"/>
      <c r="I5" s="1"/>
      <c r="J5" s="2"/>
      <c r="K5" s="2"/>
      <c r="L5" s="2"/>
      <c r="M5" s="2"/>
      <c r="N5" s="17"/>
      <c r="O5" s="17"/>
      <c r="P5" s="17"/>
      <c r="Q5" s="66"/>
      <c r="R5" s="17"/>
      <c r="S5" s="17"/>
      <c r="T5" s="66"/>
      <c r="U5" s="66"/>
      <c r="V5" s="66"/>
      <c r="W5" s="66"/>
      <c r="X5" s="19"/>
      <c r="Y5" s="1"/>
      <c r="Z5" s="21"/>
      <c r="AA5" s="21"/>
      <c r="AB5" s="21"/>
      <c r="AC5" s="21"/>
      <c r="AD5" s="21"/>
      <c r="AE5" s="66">
        <v>1</v>
      </c>
      <c r="AF5" s="66"/>
      <c r="AG5" s="67"/>
      <c r="AH5" s="68"/>
      <c r="AI5" s="70"/>
      <c r="AJ5" s="70"/>
      <c r="AK5" s="1"/>
      <c r="AL5" s="5"/>
      <c r="AM5" s="71"/>
      <c r="AN5" s="71"/>
      <c r="AO5" s="71"/>
      <c r="AP5" s="71"/>
      <c r="AQ5" s="71"/>
      <c r="AR5" s="72"/>
      <c r="AS5" s="72"/>
      <c r="AT5" s="72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1"/>
      <c r="BH5" s="1"/>
      <c r="BI5" s="1"/>
      <c r="BJ5" s="1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s="35" customFormat="1" ht="15" customHeight="1" x14ac:dyDescent="0.2">
      <c r="A6" s="220" t="s">
        <v>117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2"/>
      <c r="AA6" s="74"/>
      <c r="AB6" s="21"/>
      <c r="AC6" s="21"/>
      <c r="AD6" s="21"/>
      <c r="AE6" s="75">
        <v>1</v>
      </c>
      <c r="AF6" s="75"/>
      <c r="AG6" s="76"/>
      <c r="AH6" s="75"/>
      <c r="AI6" s="77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</row>
    <row r="7" spans="1:87" ht="15" customHeight="1" x14ac:dyDescent="0.2">
      <c r="A7" s="120" t="s">
        <v>7</v>
      </c>
      <c r="B7" s="36"/>
      <c r="C7" s="37"/>
      <c r="D7" s="37"/>
      <c r="E7" s="37"/>
      <c r="F7" s="1"/>
      <c r="G7" s="38"/>
      <c r="H7" s="1"/>
      <c r="I7" s="39"/>
      <c r="J7" s="79"/>
      <c r="K7" s="38" t="s">
        <v>8</v>
      </c>
      <c r="L7" s="80"/>
      <c r="M7" s="37"/>
      <c r="N7" s="37"/>
      <c r="O7" s="37"/>
      <c r="P7" s="37"/>
      <c r="Q7" s="66"/>
      <c r="R7" s="37"/>
      <c r="S7" s="37"/>
      <c r="T7" s="66"/>
      <c r="U7" s="66"/>
      <c r="V7" s="34"/>
      <c r="W7" s="20"/>
      <c r="X7" s="21"/>
      <c r="Y7" s="21"/>
      <c r="Z7" s="21"/>
      <c r="AA7" s="21"/>
      <c r="AB7" s="21"/>
      <c r="AC7" s="21"/>
      <c r="AD7" s="21"/>
      <c r="AE7" s="66">
        <v>1</v>
      </c>
      <c r="AF7" s="66"/>
      <c r="AG7" s="67"/>
      <c r="AH7" s="66"/>
      <c r="AI7" s="68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" customHeight="1" x14ac:dyDescent="0.2">
      <c r="A8" s="119" t="s">
        <v>9</v>
      </c>
      <c r="B8" s="234"/>
      <c r="C8" s="235"/>
      <c r="D8" s="235"/>
      <c r="E8" s="235"/>
      <c r="F8" s="235"/>
      <c r="G8" s="235"/>
      <c r="H8" s="235"/>
      <c r="I8" s="236"/>
      <c r="J8" s="121"/>
      <c r="K8" s="121"/>
      <c r="L8" s="122"/>
      <c r="M8" s="122"/>
      <c r="N8" s="121"/>
      <c r="O8" s="119" t="s">
        <v>9</v>
      </c>
      <c r="P8" s="228"/>
      <c r="Q8" s="229"/>
      <c r="R8" s="229"/>
      <c r="S8" s="229"/>
      <c r="T8" s="229"/>
      <c r="U8" s="229"/>
      <c r="V8" s="229"/>
      <c r="W8" s="229"/>
      <c r="X8" s="229"/>
      <c r="Y8" s="229"/>
      <c r="Z8" s="233"/>
      <c r="AA8" s="80"/>
      <c r="AB8" s="21"/>
      <c r="AC8" s="21"/>
      <c r="AD8" s="21"/>
      <c r="AE8" s="66">
        <v>1</v>
      </c>
      <c r="AF8" s="66"/>
      <c r="AG8" s="67"/>
      <c r="AH8" s="66"/>
      <c r="AI8" s="68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" customHeight="1" x14ac:dyDescent="0.2">
      <c r="A9" s="119" t="s">
        <v>10</v>
      </c>
      <c r="B9" s="206"/>
      <c r="C9" s="207"/>
      <c r="D9" s="207"/>
      <c r="E9" s="207"/>
      <c r="F9" s="207"/>
      <c r="G9" s="207"/>
      <c r="H9" s="207"/>
      <c r="I9" s="208"/>
      <c r="J9" s="121"/>
      <c r="K9" s="121"/>
      <c r="L9" s="122"/>
      <c r="M9" s="122"/>
      <c r="N9" s="121"/>
      <c r="O9" s="119" t="s">
        <v>10</v>
      </c>
      <c r="P9" s="228"/>
      <c r="Q9" s="229"/>
      <c r="R9" s="229"/>
      <c r="S9" s="229"/>
      <c r="T9" s="229"/>
      <c r="U9" s="229"/>
      <c r="V9" s="229"/>
      <c r="W9" s="229"/>
      <c r="X9" s="229"/>
      <c r="Y9" s="229"/>
      <c r="Z9" s="233"/>
      <c r="AA9" s="80"/>
      <c r="AB9" s="21"/>
      <c r="AC9" s="21"/>
      <c r="AD9" s="21"/>
      <c r="AE9" s="66">
        <v>1</v>
      </c>
      <c r="AF9" s="66"/>
      <c r="AG9" s="67"/>
      <c r="AH9" s="66"/>
      <c r="AI9" s="68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5" customHeight="1" x14ac:dyDescent="0.2">
      <c r="A10" s="119" t="s">
        <v>11</v>
      </c>
      <c r="B10" s="206"/>
      <c r="C10" s="207"/>
      <c r="D10" s="207"/>
      <c r="E10" s="207"/>
      <c r="F10" s="207"/>
      <c r="G10" s="207"/>
      <c r="H10" s="207"/>
      <c r="I10" s="208"/>
      <c r="J10" s="121"/>
      <c r="K10" s="121"/>
      <c r="L10" s="122"/>
      <c r="M10" s="122"/>
      <c r="N10" s="121"/>
      <c r="O10" s="119" t="s">
        <v>11</v>
      </c>
      <c r="P10" s="228"/>
      <c r="Q10" s="229"/>
      <c r="R10" s="229"/>
      <c r="S10" s="229"/>
      <c r="T10" s="229"/>
      <c r="U10" s="229"/>
      <c r="V10" s="229"/>
      <c r="W10" s="229"/>
      <c r="X10" s="229"/>
      <c r="Y10" s="229"/>
      <c r="Z10" s="233"/>
      <c r="AA10" s="80"/>
      <c r="AB10" s="21"/>
      <c r="AC10" s="21"/>
      <c r="AD10" s="21"/>
      <c r="AE10" s="66">
        <v>1</v>
      </c>
      <c r="AF10" s="66"/>
      <c r="AG10" s="67"/>
      <c r="AH10" s="66"/>
      <c r="AI10" s="68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" customHeight="1" x14ac:dyDescent="0.2">
      <c r="A11" s="119" t="s">
        <v>12</v>
      </c>
      <c r="B11" s="206"/>
      <c r="C11" s="207"/>
      <c r="D11" s="118" t="s">
        <v>13</v>
      </c>
      <c r="E11" s="207"/>
      <c r="F11" s="207"/>
      <c r="G11" s="207"/>
      <c r="H11" s="207"/>
      <c r="I11" s="208"/>
      <c r="J11" s="121"/>
      <c r="K11" s="121"/>
      <c r="L11" s="122"/>
      <c r="M11" s="122"/>
      <c r="N11" s="121"/>
      <c r="O11" s="119" t="s">
        <v>12</v>
      </c>
      <c r="P11" s="228"/>
      <c r="Q11" s="229"/>
      <c r="R11" s="229"/>
      <c r="S11" s="229"/>
      <c r="T11" s="229"/>
      <c r="U11" s="229"/>
      <c r="V11" s="40" t="s">
        <v>14</v>
      </c>
      <c r="W11" s="207"/>
      <c r="X11" s="207"/>
      <c r="Y11" s="207"/>
      <c r="Z11" s="208"/>
      <c r="AA11" s="81"/>
      <c r="AB11" s="21"/>
      <c r="AC11" s="21"/>
      <c r="AD11" s="21"/>
      <c r="AE11" s="66">
        <v>1</v>
      </c>
      <c r="AF11" s="66"/>
      <c r="AG11" s="67"/>
      <c r="AH11" s="66"/>
      <c r="AI11" s="68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5" customHeight="1" x14ac:dyDescent="0.2">
      <c r="A12" s="119" t="s">
        <v>15</v>
      </c>
      <c r="B12" s="206"/>
      <c r="C12" s="207"/>
      <c r="D12" s="207"/>
      <c r="E12" s="207"/>
      <c r="F12" s="207"/>
      <c r="G12" s="207"/>
      <c r="H12" s="207"/>
      <c r="I12" s="208"/>
      <c r="J12" s="121"/>
      <c r="K12" s="121"/>
      <c r="L12" s="122"/>
      <c r="M12" s="122"/>
      <c r="N12" s="121"/>
      <c r="O12" s="119" t="s">
        <v>15</v>
      </c>
      <c r="P12" s="228"/>
      <c r="Q12" s="229"/>
      <c r="R12" s="229"/>
      <c r="S12" s="229"/>
      <c r="T12" s="229"/>
      <c r="U12" s="229"/>
      <c r="V12" s="229"/>
      <c r="W12" s="229"/>
      <c r="X12" s="229"/>
      <c r="Y12" s="229"/>
      <c r="Z12" s="233"/>
      <c r="AA12" s="80"/>
      <c r="AB12" s="21"/>
      <c r="AC12" s="21"/>
      <c r="AD12" s="21"/>
      <c r="AE12" s="66">
        <v>1</v>
      </c>
      <c r="AF12" s="66"/>
      <c r="AG12" s="67"/>
      <c r="AH12" s="66"/>
      <c r="AI12" s="68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5" customHeight="1" x14ac:dyDescent="0.2">
      <c r="A13" s="119" t="s">
        <v>16</v>
      </c>
      <c r="B13" s="206"/>
      <c r="C13" s="207"/>
      <c r="D13" s="207"/>
      <c r="E13" s="207"/>
      <c r="F13" s="207"/>
      <c r="G13" s="207"/>
      <c r="H13" s="207"/>
      <c r="I13" s="208"/>
      <c r="J13" s="121"/>
      <c r="K13" s="121"/>
      <c r="L13" s="122"/>
      <c r="M13" s="122"/>
      <c r="N13" s="121"/>
      <c r="O13" s="119" t="s">
        <v>16</v>
      </c>
      <c r="P13" s="228"/>
      <c r="Q13" s="229"/>
      <c r="R13" s="229"/>
      <c r="S13" s="229"/>
      <c r="T13" s="229"/>
      <c r="U13" s="229"/>
      <c r="V13" s="229"/>
      <c r="W13" s="229"/>
      <c r="X13" s="229"/>
      <c r="Y13" s="229"/>
      <c r="Z13" s="233"/>
      <c r="AA13" s="80"/>
      <c r="AB13" s="21"/>
      <c r="AC13" s="21"/>
      <c r="AD13" s="21"/>
      <c r="AE13" s="66">
        <v>1</v>
      </c>
      <c r="AF13" s="66"/>
      <c r="AG13" s="67"/>
      <c r="AH13" s="66"/>
      <c r="AI13" s="68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" customHeight="1" x14ac:dyDescent="0.2">
      <c r="A14" s="119" t="s">
        <v>17</v>
      </c>
      <c r="B14" s="206"/>
      <c r="C14" s="207"/>
      <c r="D14" s="207"/>
      <c r="E14" s="207"/>
      <c r="F14" s="207"/>
      <c r="G14" s="207"/>
      <c r="H14" s="207"/>
      <c r="I14" s="208"/>
      <c r="J14" s="121"/>
      <c r="K14" s="121"/>
      <c r="L14" s="122"/>
      <c r="M14" s="122"/>
      <c r="N14" s="121"/>
      <c r="O14" s="119" t="s">
        <v>17</v>
      </c>
      <c r="P14" s="228"/>
      <c r="Q14" s="229"/>
      <c r="R14" s="229"/>
      <c r="S14" s="229"/>
      <c r="T14" s="229"/>
      <c r="U14" s="229"/>
      <c r="V14" s="229"/>
      <c r="W14" s="229"/>
      <c r="X14" s="229"/>
      <c r="Y14" s="229"/>
      <c r="Z14" s="233"/>
      <c r="AA14" s="80"/>
      <c r="AB14" s="21"/>
      <c r="AC14" s="21"/>
      <c r="AD14" s="21"/>
      <c r="AE14" s="66">
        <v>1</v>
      </c>
      <c r="AF14" s="66"/>
      <c r="AG14" s="67"/>
      <c r="AH14" s="66"/>
      <c r="AI14" s="68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5" customHeight="1" x14ac:dyDescent="0.2">
      <c r="A15" s="119" t="s">
        <v>18</v>
      </c>
      <c r="B15" s="206"/>
      <c r="C15" s="207"/>
      <c r="D15" s="207"/>
      <c r="E15" s="207"/>
      <c r="F15" s="207"/>
      <c r="G15" s="207"/>
      <c r="H15" s="207"/>
      <c r="I15" s="208"/>
      <c r="J15" s="121"/>
      <c r="K15" s="121"/>
      <c r="L15" s="122"/>
      <c r="M15" s="122"/>
      <c r="N15" s="121"/>
      <c r="O15" s="119" t="s">
        <v>18</v>
      </c>
      <c r="P15" s="228"/>
      <c r="Q15" s="229"/>
      <c r="R15" s="229"/>
      <c r="S15" s="229"/>
      <c r="T15" s="229"/>
      <c r="U15" s="229"/>
      <c r="V15" s="229"/>
      <c r="W15" s="229"/>
      <c r="X15" s="229"/>
      <c r="Y15" s="229"/>
      <c r="Z15" s="233"/>
      <c r="AA15" s="80"/>
      <c r="AB15" s="21"/>
      <c r="AC15" s="21"/>
      <c r="AD15" s="21"/>
      <c r="AE15" s="66">
        <v>1</v>
      </c>
      <c r="AF15" s="66"/>
      <c r="AG15" s="67"/>
      <c r="AH15" s="66"/>
      <c r="AI15" s="68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9.75" customHeight="1" x14ac:dyDescent="0.3">
      <c r="A16" s="1"/>
      <c r="C16" s="26"/>
      <c r="D16" s="27"/>
      <c r="E16" s="17"/>
      <c r="F16" s="17"/>
      <c r="G16" s="5"/>
      <c r="H16" s="17"/>
      <c r="I16" s="17"/>
      <c r="J16" s="17"/>
      <c r="K16" s="17"/>
      <c r="L16" s="17"/>
      <c r="M16" s="17"/>
      <c r="N16" s="17"/>
      <c r="O16" s="66"/>
      <c r="P16" s="66"/>
      <c r="Q16" s="66"/>
      <c r="R16" s="66"/>
      <c r="S16" s="66"/>
      <c r="T16" s="66"/>
      <c r="U16" s="66"/>
      <c r="V16" s="34"/>
      <c r="W16" s="20"/>
      <c r="X16" s="21"/>
      <c r="Y16" s="21"/>
      <c r="Z16" s="21"/>
      <c r="AA16" s="21"/>
      <c r="AB16" s="21"/>
      <c r="AC16" s="21"/>
      <c r="AD16" s="21"/>
      <c r="AE16" s="66">
        <v>1</v>
      </c>
      <c r="AF16" s="66"/>
      <c r="AG16" s="67"/>
      <c r="AH16" s="66"/>
      <c r="AI16" s="68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35" ht="15" customHeight="1" x14ac:dyDescent="0.15">
      <c r="A17" s="63" t="s">
        <v>19</v>
      </c>
      <c r="B17" s="115" t="s">
        <v>20</v>
      </c>
      <c r="C17" s="64" t="s">
        <v>21</v>
      </c>
      <c r="D17" s="64" t="s">
        <v>22</v>
      </c>
      <c r="E17" s="65"/>
      <c r="F17" s="141" t="s">
        <v>23</v>
      </c>
      <c r="G17" s="237" t="s">
        <v>24</v>
      </c>
      <c r="H17" s="238"/>
      <c r="I17" s="239"/>
      <c r="J17" s="215" t="s">
        <v>25</v>
      </c>
      <c r="K17" s="216"/>
      <c r="L17" s="216"/>
      <c r="M17" s="217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9"/>
      <c r="AA17" s="82"/>
      <c r="AB17" s="21"/>
      <c r="AC17" s="21"/>
      <c r="AD17" s="21"/>
      <c r="AE17" s="66">
        <v>1</v>
      </c>
      <c r="AF17" s="66"/>
      <c r="AG17" s="3" t="s">
        <v>26</v>
      </c>
      <c r="AH17" s="66"/>
      <c r="AI17" s="68"/>
    </row>
    <row r="18" spans="1:35" ht="15" customHeight="1" x14ac:dyDescent="0.15">
      <c r="A18" s="83"/>
      <c r="B18" s="116" t="s">
        <v>27</v>
      </c>
      <c r="C18" s="123" t="s">
        <v>28</v>
      </c>
      <c r="D18" s="42" t="s">
        <v>29</v>
      </c>
      <c r="E18" s="249"/>
      <c r="F18" s="251"/>
      <c r="G18" s="249"/>
      <c r="H18" s="250"/>
      <c r="I18" s="251"/>
      <c r="J18" s="230">
        <v>1</v>
      </c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2"/>
      <c r="AA18" s="84"/>
      <c r="AB18" s="21"/>
      <c r="AC18" s="21"/>
      <c r="AD18" s="21"/>
      <c r="AE18" s="66">
        <v>1</v>
      </c>
      <c r="AF18" s="66"/>
      <c r="AG18" s="3" t="s">
        <v>30</v>
      </c>
      <c r="AH18" s="66"/>
      <c r="AI18" s="68"/>
    </row>
    <row r="19" spans="1:35" ht="12" customHeight="1" x14ac:dyDescent="0.15">
      <c r="A19" s="45"/>
      <c r="C19" s="202" t="s">
        <v>119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66"/>
      <c r="O19" s="66"/>
      <c r="P19" s="66"/>
      <c r="Q19" s="117"/>
      <c r="R19" s="117"/>
      <c r="S19" s="191" t="s">
        <v>31</v>
      </c>
      <c r="T19" s="191"/>
      <c r="U19" s="191"/>
      <c r="V19" s="191"/>
      <c r="W19" s="191"/>
      <c r="X19" s="191"/>
      <c r="Y19" s="191"/>
      <c r="Z19" s="191"/>
      <c r="AA19" s="66"/>
      <c r="AB19" s="1"/>
      <c r="AC19" s="4"/>
      <c r="AD19" s="4"/>
      <c r="AE19" s="66">
        <v>1</v>
      </c>
      <c r="AF19" s="66"/>
      <c r="AG19" s="67"/>
      <c r="AH19" s="66"/>
      <c r="AI19" s="1"/>
    </row>
    <row r="20" spans="1:35" ht="12.75" customHeight="1" x14ac:dyDescent="0.15">
      <c r="A20" s="45"/>
      <c r="C20" s="204" t="s">
        <v>120</v>
      </c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52" t="s">
        <v>32</v>
      </c>
      <c r="O20" s="252"/>
      <c r="P20" s="252"/>
      <c r="Q20" s="252"/>
      <c r="R20" s="252"/>
      <c r="S20" s="194" t="s">
        <v>122</v>
      </c>
      <c r="T20" s="194"/>
      <c r="U20" s="194"/>
      <c r="V20" s="194"/>
      <c r="W20" s="194"/>
      <c r="X20" s="194"/>
      <c r="Y20" s="194"/>
      <c r="Z20" s="194"/>
      <c r="AA20" s="66"/>
      <c r="AB20" s="1"/>
      <c r="AC20" s="4"/>
      <c r="AD20" s="4"/>
      <c r="AE20" s="66">
        <v>1</v>
      </c>
      <c r="AF20" s="66"/>
      <c r="AG20" s="67"/>
      <c r="AH20" s="66"/>
      <c r="AI20" s="1"/>
    </row>
    <row r="21" spans="1:35" ht="12.75" customHeight="1" x14ac:dyDescent="0.15">
      <c r="A21" s="176"/>
      <c r="B21" s="45"/>
      <c r="C21" s="205" t="s">
        <v>121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45"/>
      <c r="O21" s="86"/>
      <c r="P21" s="244" t="s">
        <v>33</v>
      </c>
      <c r="Q21" s="245"/>
      <c r="R21" s="86"/>
      <c r="S21" s="242"/>
      <c r="T21" s="243"/>
      <c r="U21" s="87"/>
      <c r="V21" s="242"/>
      <c r="W21" s="243"/>
      <c r="X21" s="87"/>
      <c r="Y21" s="242"/>
      <c r="Z21" s="243"/>
      <c r="AA21" s="88"/>
      <c r="AB21" s="240"/>
      <c r="AC21" s="241"/>
      <c r="AD21" s="46"/>
      <c r="AE21" s="66">
        <v>1</v>
      </c>
      <c r="AF21" s="66"/>
      <c r="AG21" s="67" t="s">
        <v>34</v>
      </c>
      <c r="AH21" s="66"/>
      <c r="AI21" s="68"/>
    </row>
    <row r="22" spans="1:35" ht="12.75" customHeight="1" x14ac:dyDescent="0.15">
      <c r="A22" s="200"/>
      <c r="B22" s="201"/>
      <c r="C22" s="181" t="s">
        <v>35</v>
      </c>
      <c r="D22" s="182"/>
      <c r="E22" s="9"/>
      <c r="F22" s="89"/>
      <c r="G22" s="10"/>
      <c r="H22" s="90"/>
      <c r="I22" s="91"/>
      <c r="J22" s="91"/>
      <c r="K22" s="177"/>
      <c r="L22" s="92"/>
      <c r="M22" s="246"/>
      <c r="N22" s="247"/>
      <c r="O22" s="66"/>
      <c r="P22" s="209" t="s">
        <v>36</v>
      </c>
      <c r="Q22" s="210"/>
      <c r="R22" s="66"/>
      <c r="S22" s="11" t="s">
        <v>37</v>
      </c>
      <c r="T22" s="93" t="s">
        <v>37</v>
      </c>
      <c r="U22" s="66"/>
      <c r="V22" s="11" t="s">
        <v>37</v>
      </c>
      <c r="W22" s="93" t="s">
        <v>37</v>
      </c>
      <c r="X22" s="66"/>
      <c r="Y22" s="11" t="s">
        <v>37</v>
      </c>
      <c r="Z22" s="93" t="s">
        <v>37</v>
      </c>
      <c r="AA22" s="88"/>
      <c r="AB22" s="94"/>
      <c r="AC22" s="95"/>
      <c r="AD22" s="96"/>
      <c r="AE22" s="66">
        <v>1</v>
      </c>
      <c r="AF22" s="66"/>
      <c r="AG22" s="1"/>
      <c r="AH22" s="66"/>
      <c r="AI22" s="1"/>
    </row>
    <row r="23" spans="1:35" ht="12" customHeight="1" x14ac:dyDescent="0.15">
      <c r="A23" s="198" t="s">
        <v>38</v>
      </c>
      <c r="B23" s="199"/>
      <c r="C23" s="183"/>
      <c r="D23" s="184"/>
      <c r="E23" s="9"/>
      <c r="F23" s="97" t="s">
        <v>39</v>
      </c>
      <c r="G23" s="10"/>
      <c r="H23" s="211" t="s">
        <v>40</v>
      </c>
      <c r="I23" s="223"/>
      <c r="J23" s="223"/>
      <c r="K23" s="223"/>
      <c r="L23" s="98"/>
      <c r="M23" s="211" t="s">
        <v>41</v>
      </c>
      <c r="N23" s="212"/>
      <c r="O23" s="66"/>
      <c r="P23" s="211" t="s">
        <v>42</v>
      </c>
      <c r="Q23" s="212"/>
      <c r="R23" s="66"/>
      <c r="S23" s="140" t="s">
        <v>42</v>
      </c>
      <c r="T23" s="99" t="s">
        <v>43</v>
      </c>
      <c r="U23" s="66"/>
      <c r="V23" s="140" t="s">
        <v>42</v>
      </c>
      <c r="W23" s="99" t="s">
        <v>43</v>
      </c>
      <c r="X23" s="66"/>
      <c r="Y23" s="140" t="s">
        <v>42</v>
      </c>
      <c r="Z23" s="99" t="s">
        <v>43</v>
      </c>
      <c r="AA23" s="88"/>
      <c r="AB23" s="100"/>
      <c r="AC23" s="101"/>
      <c r="AD23" s="66"/>
      <c r="AE23" s="66">
        <v>1</v>
      </c>
      <c r="AF23" s="66"/>
      <c r="AG23" s="1"/>
      <c r="AH23" s="66"/>
      <c r="AI23" s="1"/>
    </row>
    <row r="24" spans="1:35" ht="5.25" customHeight="1" x14ac:dyDescent="0.15">
      <c r="A24" s="1"/>
      <c r="C24" s="85"/>
      <c r="D24" s="5"/>
      <c r="E24" s="3"/>
      <c r="F24" s="6"/>
      <c r="G24" s="5"/>
      <c r="H24" s="5"/>
      <c r="I24" s="5"/>
      <c r="J24" s="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1"/>
      <c r="AC24" s="4"/>
      <c r="AD24" s="4"/>
      <c r="AE24" s="66">
        <v>1</v>
      </c>
      <c r="AF24" s="66"/>
      <c r="AG24" s="1"/>
      <c r="AH24" s="66"/>
      <c r="AI24" s="1"/>
    </row>
    <row r="25" spans="1:35" ht="14" x14ac:dyDescent="0.2">
      <c r="A25" s="124" t="s">
        <v>44</v>
      </c>
      <c r="B25" s="125"/>
      <c r="C25" s="139" t="s">
        <v>45</v>
      </c>
      <c r="D25" s="126"/>
      <c r="E25" s="127"/>
      <c r="F25" s="127"/>
      <c r="G25" s="127"/>
      <c r="H25" s="127"/>
      <c r="I25" s="127"/>
      <c r="J25" s="127"/>
      <c r="K25" s="128"/>
      <c r="L25" s="128"/>
      <c r="M25" s="129"/>
      <c r="N25" s="226" t="s">
        <v>123</v>
      </c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7"/>
      <c r="AA25" s="102"/>
      <c r="AB25" s="47"/>
      <c r="AC25" s="48"/>
      <c r="AD25" s="49"/>
      <c r="AE25" s="5">
        <f>SUM(AE32:AE63)</f>
        <v>26</v>
      </c>
      <c r="AF25" s="66"/>
      <c r="AG25" s="1"/>
      <c r="AH25" s="66"/>
      <c r="AI25" s="1"/>
    </row>
    <row r="26" spans="1:35" ht="3" customHeight="1" x14ac:dyDescent="0.2">
      <c r="A26" s="143"/>
      <c r="B26" s="144"/>
      <c r="C26" s="145"/>
      <c r="D26" s="146"/>
      <c r="E26" s="147"/>
      <c r="F26" s="147"/>
      <c r="G26" s="147"/>
      <c r="H26" s="147"/>
      <c r="I26" s="147"/>
      <c r="J26" s="147"/>
      <c r="K26" s="113"/>
      <c r="L26" s="113"/>
      <c r="M26" s="148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50"/>
      <c r="AA26" s="113"/>
      <c r="AB26" s="151"/>
      <c r="AC26" s="152"/>
      <c r="AD26" s="49"/>
      <c r="AE26" s="5"/>
      <c r="AF26" s="66"/>
      <c r="AG26" s="1"/>
      <c r="AH26" s="66"/>
      <c r="AI26" s="1"/>
    </row>
    <row r="27" spans="1:35" ht="12" customHeight="1" x14ac:dyDescent="0.15">
      <c r="A27" s="187" t="s">
        <v>106</v>
      </c>
      <c r="B27" s="188"/>
      <c r="C27" s="185">
        <v>2.68</v>
      </c>
      <c r="D27" s="186"/>
      <c r="E27" s="7"/>
      <c r="F27" s="110">
        <v>4874144</v>
      </c>
      <c r="G27" s="104"/>
      <c r="H27" s="192" t="s">
        <v>47</v>
      </c>
      <c r="I27" s="193"/>
      <c r="J27" s="193"/>
      <c r="K27" s="193"/>
      <c r="L27" s="105"/>
      <c r="M27" s="195" t="s">
        <v>48</v>
      </c>
      <c r="N27" s="196"/>
      <c r="O27" s="96"/>
      <c r="P27" s="197" t="s">
        <v>124</v>
      </c>
      <c r="Q27" s="196"/>
      <c r="R27" s="96"/>
      <c r="S27" s="178" t="s">
        <v>124</v>
      </c>
      <c r="T27" s="142" t="s">
        <v>124</v>
      </c>
      <c r="U27" s="96"/>
      <c r="V27" s="178" t="s">
        <v>124</v>
      </c>
      <c r="W27" s="142" t="s">
        <v>124</v>
      </c>
      <c r="X27" s="96"/>
      <c r="Y27" s="178" t="s">
        <v>124</v>
      </c>
      <c r="Z27" s="142" t="s">
        <v>124</v>
      </c>
      <c r="AA27" s="96"/>
      <c r="AB27" s="108"/>
      <c r="AC27" s="109"/>
      <c r="AD27" s="96"/>
      <c r="AE27" s="5">
        <f>SUM(P27,Q27,S27,T27,V27,W27,Y27,Z27)</f>
        <v>0</v>
      </c>
      <c r="AF27" s="5"/>
      <c r="AG27" s="1"/>
      <c r="AH27" s="66"/>
      <c r="AI27" s="1"/>
    </row>
    <row r="28" spans="1:35" ht="12" customHeight="1" x14ac:dyDescent="0.15">
      <c r="A28" s="187" t="s">
        <v>46</v>
      </c>
      <c r="B28" s="188"/>
      <c r="C28" s="179">
        <v>2.68</v>
      </c>
      <c r="D28" s="180"/>
      <c r="E28" s="7"/>
      <c r="F28" s="110">
        <v>4874134</v>
      </c>
      <c r="G28" s="104"/>
      <c r="H28" s="192" t="s">
        <v>47</v>
      </c>
      <c r="I28" s="193"/>
      <c r="J28" s="193"/>
      <c r="K28" s="193"/>
      <c r="L28" s="105"/>
      <c r="M28" s="195" t="s">
        <v>48</v>
      </c>
      <c r="N28" s="196"/>
      <c r="O28" s="96"/>
      <c r="P28" s="197">
        <v>1</v>
      </c>
      <c r="Q28" s="196"/>
      <c r="R28" s="96"/>
      <c r="S28" s="106"/>
      <c r="T28" s="142">
        <f>S28*10</f>
        <v>0</v>
      </c>
      <c r="U28" s="96"/>
      <c r="V28" s="106"/>
      <c r="W28" s="142">
        <f>V28*10</f>
        <v>0</v>
      </c>
      <c r="X28" s="96"/>
      <c r="Y28" s="106"/>
      <c r="Z28" s="142">
        <f>Y28*10</f>
        <v>0</v>
      </c>
      <c r="AA28" s="96"/>
      <c r="AB28" s="108"/>
      <c r="AC28" s="109"/>
      <c r="AD28" s="96"/>
      <c r="AE28" s="5">
        <f>SUM(P28,Q28,S28,T28,V28,W28,Y28,Z28)</f>
        <v>1</v>
      </c>
      <c r="AF28" s="5"/>
      <c r="AG28" s="1"/>
      <c r="AH28" s="66"/>
      <c r="AI28" s="1"/>
    </row>
    <row r="29" spans="1:35" ht="11" x14ac:dyDescent="0.15">
      <c r="A29" s="187" t="s">
        <v>49</v>
      </c>
      <c r="B29" s="188"/>
      <c r="C29" s="179">
        <v>2.12</v>
      </c>
      <c r="D29" s="180">
        <v>2.04</v>
      </c>
      <c r="E29" s="7"/>
      <c r="F29" s="110">
        <v>4874114</v>
      </c>
      <c r="G29" s="104"/>
      <c r="H29" s="192" t="s">
        <v>47</v>
      </c>
      <c r="I29" s="193"/>
      <c r="J29" s="193"/>
      <c r="K29" s="193"/>
      <c r="L29" s="105"/>
      <c r="M29" s="195" t="s">
        <v>48</v>
      </c>
      <c r="N29" s="196"/>
      <c r="O29" s="96"/>
      <c r="P29" s="197" t="s">
        <v>124</v>
      </c>
      <c r="Q29" s="196"/>
      <c r="R29" s="96"/>
      <c r="S29" s="178" t="s">
        <v>124</v>
      </c>
      <c r="T29" s="142" t="s">
        <v>124</v>
      </c>
      <c r="U29" s="96"/>
      <c r="V29" s="178" t="s">
        <v>124</v>
      </c>
      <c r="W29" s="142" t="s">
        <v>124</v>
      </c>
      <c r="X29" s="96"/>
      <c r="Y29" s="178" t="s">
        <v>124</v>
      </c>
      <c r="Z29" s="142" t="s">
        <v>124</v>
      </c>
      <c r="AA29" s="96"/>
      <c r="AB29" s="108"/>
      <c r="AC29" s="109"/>
      <c r="AD29" s="96"/>
      <c r="AE29" s="5">
        <f t="shared" ref="AE29" si="0">SUM(P29,Q29,S29,T29,V29,W29,Y29,Z29)</f>
        <v>0</v>
      </c>
      <c r="AF29" s="5"/>
      <c r="AG29" s="1"/>
      <c r="AH29" s="66"/>
      <c r="AI29" s="1"/>
    </row>
    <row r="30" spans="1:35" ht="12" customHeight="1" x14ac:dyDescent="0.15">
      <c r="A30" s="187" t="s">
        <v>50</v>
      </c>
      <c r="B30" s="188"/>
      <c r="C30" s="179">
        <v>2.12</v>
      </c>
      <c r="D30" s="180">
        <v>2.04</v>
      </c>
      <c r="E30" s="7"/>
      <c r="F30" s="110">
        <v>4874124</v>
      </c>
      <c r="G30" s="104"/>
      <c r="H30" s="192" t="s">
        <v>47</v>
      </c>
      <c r="I30" s="193"/>
      <c r="J30" s="193"/>
      <c r="K30" s="193"/>
      <c r="L30" s="105"/>
      <c r="M30" s="189" t="s">
        <v>48</v>
      </c>
      <c r="N30" s="190"/>
      <c r="O30" s="96"/>
      <c r="P30" s="197">
        <v>1</v>
      </c>
      <c r="Q30" s="196"/>
      <c r="R30" s="96"/>
      <c r="S30" s="106"/>
      <c r="T30" s="142">
        <f>S30*10</f>
        <v>0</v>
      </c>
      <c r="U30" s="96"/>
      <c r="V30" s="106"/>
      <c r="W30" s="142">
        <f>V30*10</f>
        <v>0</v>
      </c>
      <c r="X30" s="96"/>
      <c r="Y30" s="106"/>
      <c r="Z30" s="142">
        <f>Y30*10</f>
        <v>0</v>
      </c>
      <c r="AA30" s="96"/>
      <c r="AB30" s="108"/>
      <c r="AC30" s="109"/>
      <c r="AD30" s="96"/>
      <c r="AE30" s="5">
        <f t="shared" ref="AE30" si="1">SUM(P30,Q30,S30,T30,V30,W30,Y30,Z30)</f>
        <v>1</v>
      </c>
      <c r="AF30" s="5"/>
      <c r="AG30" s="1"/>
      <c r="AH30" s="66"/>
      <c r="AI30" s="1"/>
    </row>
    <row r="31" spans="1:35" ht="11" x14ac:dyDescent="0.15">
      <c r="A31" s="187" t="s">
        <v>52</v>
      </c>
      <c r="B31" s="188"/>
      <c r="C31" s="179">
        <v>2.12</v>
      </c>
      <c r="D31" s="180">
        <v>2.04</v>
      </c>
      <c r="E31" s="7"/>
      <c r="F31" s="110">
        <v>4874164</v>
      </c>
      <c r="G31" s="104"/>
      <c r="H31" s="192" t="s">
        <v>47</v>
      </c>
      <c r="I31" s="193"/>
      <c r="J31" s="193"/>
      <c r="K31" s="193"/>
      <c r="L31" s="105"/>
      <c r="M31" s="189" t="s">
        <v>48</v>
      </c>
      <c r="N31" s="190"/>
      <c r="O31" s="96"/>
      <c r="P31" s="197">
        <v>1</v>
      </c>
      <c r="Q31" s="196"/>
      <c r="R31" s="96"/>
      <c r="S31" s="106"/>
      <c r="T31" s="142">
        <f>S31*10</f>
        <v>0</v>
      </c>
      <c r="U31" s="96"/>
      <c r="V31" s="106"/>
      <c r="W31" s="142">
        <f>V31*10</f>
        <v>0</v>
      </c>
      <c r="X31" s="96"/>
      <c r="Y31" s="106"/>
      <c r="Z31" s="142">
        <f>Y31*10</f>
        <v>0</v>
      </c>
      <c r="AA31" s="96"/>
      <c r="AB31" s="108"/>
      <c r="AC31" s="109"/>
      <c r="AD31" s="96"/>
      <c r="AE31" s="5">
        <f>SUM(P31,Q31,S31,T31,V31,W31,Y31,Z31)</f>
        <v>1</v>
      </c>
      <c r="AF31" s="5"/>
      <c r="AG31" s="1"/>
      <c r="AH31" s="66"/>
      <c r="AI31" s="1"/>
    </row>
    <row r="32" spans="1:35" ht="12" customHeight="1" x14ac:dyDescent="0.15">
      <c r="A32" s="187" t="s">
        <v>118</v>
      </c>
      <c r="B32" s="188"/>
      <c r="C32" s="179">
        <v>2.12</v>
      </c>
      <c r="D32" s="180">
        <v>2.04</v>
      </c>
      <c r="E32" s="7"/>
      <c r="F32" s="103">
        <v>4874204</v>
      </c>
      <c r="G32" s="104"/>
      <c r="H32" s="213" t="s">
        <v>47</v>
      </c>
      <c r="I32" s="214"/>
      <c r="J32" s="214"/>
      <c r="K32" s="214"/>
      <c r="L32" s="105"/>
      <c r="M32" s="224" t="s">
        <v>48</v>
      </c>
      <c r="N32" s="225"/>
      <c r="O32" s="96"/>
      <c r="P32" s="197">
        <v>1</v>
      </c>
      <c r="Q32" s="196"/>
      <c r="R32" s="96"/>
      <c r="S32" s="106"/>
      <c r="T32" s="142">
        <f t="shared" ref="T32:T63" si="2">S32*10</f>
        <v>0</v>
      </c>
      <c r="U32" s="96"/>
      <c r="V32" s="106"/>
      <c r="W32" s="142">
        <f t="shared" ref="W32:W63" si="3">V32*10</f>
        <v>0</v>
      </c>
      <c r="X32" s="96"/>
      <c r="Y32" s="106"/>
      <c r="Z32" s="142">
        <f t="shared" ref="Z32:Z63" si="4">Y32*10</f>
        <v>0</v>
      </c>
      <c r="AA32" s="96"/>
      <c r="AB32" s="108"/>
      <c r="AC32" s="109"/>
      <c r="AD32" s="96"/>
      <c r="AE32" s="5">
        <f>SUM(P32,Q32,S32,T32,V32,W32,Y32,Z32)</f>
        <v>1</v>
      </c>
      <c r="AF32" s="5"/>
      <c r="AG32" s="1"/>
      <c r="AH32" s="66"/>
      <c r="AI32" s="1"/>
    </row>
    <row r="33" spans="1:35" ht="11" customHeight="1" x14ac:dyDescent="0.15">
      <c r="A33" s="187" t="s">
        <v>53</v>
      </c>
      <c r="B33" s="188"/>
      <c r="C33" s="179">
        <v>2.12</v>
      </c>
      <c r="D33" s="180">
        <v>2.04</v>
      </c>
      <c r="E33" s="7"/>
      <c r="F33" s="110">
        <v>4874194</v>
      </c>
      <c r="G33" s="104"/>
      <c r="H33" s="192" t="s">
        <v>47</v>
      </c>
      <c r="I33" s="193"/>
      <c r="J33" s="193"/>
      <c r="K33" s="190"/>
      <c r="L33" s="105"/>
      <c r="M33" s="195" t="s">
        <v>48</v>
      </c>
      <c r="N33" s="196"/>
      <c r="O33" s="96"/>
      <c r="P33" s="197" t="s">
        <v>124</v>
      </c>
      <c r="Q33" s="196"/>
      <c r="R33" s="96"/>
      <c r="S33" s="178" t="s">
        <v>124</v>
      </c>
      <c r="T33" s="142" t="s">
        <v>124</v>
      </c>
      <c r="U33" s="96"/>
      <c r="V33" s="178" t="s">
        <v>124</v>
      </c>
      <c r="W33" s="142" t="s">
        <v>124</v>
      </c>
      <c r="X33" s="96"/>
      <c r="Y33" s="178" t="s">
        <v>124</v>
      </c>
      <c r="Z33" s="142" t="s">
        <v>124</v>
      </c>
      <c r="AA33" s="96"/>
      <c r="AB33" s="108"/>
      <c r="AC33" s="109"/>
      <c r="AD33" s="96"/>
      <c r="AE33" s="5">
        <f t="shared" ref="AE33:AE63" si="5">SUM(P33,Q33,S33,T33,V33,W33,Y33,Z33)</f>
        <v>0</v>
      </c>
      <c r="AF33" s="5"/>
      <c r="AG33" s="1"/>
      <c r="AH33" s="66"/>
      <c r="AI33" s="1"/>
    </row>
    <row r="34" spans="1:35" ht="11" x14ac:dyDescent="0.15">
      <c r="A34" s="187" t="s">
        <v>54</v>
      </c>
      <c r="B34" s="188"/>
      <c r="C34" s="179">
        <v>2.12</v>
      </c>
      <c r="D34" s="180">
        <v>2.04</v>
      </c>
      <c r="E34" s="7"/>
      <c r="F34" s="103">
        <v>4874284</v>
      </c>
      <c r="G34" s="104"/>
      <c r="H34" s="192" t="s">
        <v>55</v>
      </c>
      <c r="I34" s="193"/>
      <c r="J34" s="193"/>
      <c r="K34" s="190"/>
      <c r="L34" s="105"/>
      <c r="M34" s="189" t="s">
        <v>56</v>
      </c>
      <c r="N34" s="190"/>
      <c r="O34" s="96"/>
      <c r="P34" s="197">
        <v>1</v>
      </c>
      <c r="Q34" s="196"/>
      <c r="R34" s="96"/>
      <c r="S34" s="106"/>
      <c r="T34" s="142">
        <f t="shared" si="2"/>
        <v>0</v>
      </c>
      <c r="U34" s="96"/>
      <c r="V34" s="106"/>
      <c r="W34" s="142">
        <f t="shared" si="3"/>
        <v>0</v>
      </c>
      <c r="X34" s="96"/>
      <c r="Y34" s="106"/>
      <c r="Z34" s="142">
        <f t="shared" si="4"/>
        <v>0</v>
      </c>
      <c r="AA34" s="96"/>
      <c r="AB34" s="108"/>
      <c r="AC34" s="109"/>
      <c r="AD34" s="96"/>
      <c r="AE34" s="5">
        <f t="shared" si="5"/>
        <v>1</v>
      </c>
      <c r="AF34" s="5"/>
      <c r="AG34" s="1"/>
      <c r="AH34" s="66"/>
      <c r="AI34" s="1"/>
    </row>
    <row r="35" spans="1:35" ht="12" customHeight="1" x14ac:dyDescent="0.15">
      <c r="A35" s="187" t="s">
        <v>57</v>
      </c>
      <c r="B35" s="188"/>
      <c r="C35" s="179">
        <v>2.74</v>
      </c>
      <c r="D35" s="180">
        <v>2.66</v>
      </c>
      <c r="E35" s="7"/>
      <c r="F35" s="130">
        <v>4874304</v>
      </c>
      <c r="G35" s="104"/>
      <c r="H35" s="213" t="s">
        <v>55</v>
      </c>
      <c r="I35" s="214"/>
      <c r="J35" s="214"/>
      <c r="K35" s="214"/>
      <c r="L35" s="105"/>
      <c r="M35" s="189" t="s">
        <v>56</v>
      </c>
      <c r="N35" s="190"/>
      <c r="O35" s="96"/>
      <c r="P35" s="197">
        <v>1</v>
      </c>
      <c r="Q35" s="196"/>
      <c r="R35" s="96"/>
      <c r="S35" s="106"/>
      <c r="T35" s="142">
        <f t="shared" si="2"/>
        <v>0</v>
      </c>
      <c r="U35" s="96"/>
      <c r="V35" s="106"/>
      <c r="W35" s="142">
        <f t="shared" si="3"/>
        <v>0</v>
      </c>
      <c r="X35" s="96"/>
      <c r="Y35" s="106"/>
      <c r="Z35" s="142">
        <f t="shared" si="4"/>
        <v>0</v>
      </c>
      <c r="AA35" s="96"/>
      <c r="AB35" s="108"/>
      <c r="AC35" s="109"/>
      <c r="AD35" s="96"/>
      <c r="AE35" s="5">
        <f t="shared" si="5"/>
        <v>1</v>
      </c>
      <c r="AF35" s="5"/>
      <c r="AG35" s="1"/>
      <c r="AH35" s="66"/>
      <c r="AI35" s="1"/>
    </row>
    <row r="36" spans="1:35" ht="12" customHeight="1" x14ac:dyDescent="0.15">
      <c r="A36" s="187" t="s">
        <v>58</v>
      </c>
      <c r="B36" s="188"/>
      <c r="C36" s="179">
        <v>2.12</v>
      </c>
      <c r="D36" s="180">
        <v>2.04</v>
      </c>
      <c r="E36" s="7"/>
      <c r="F36" s="130">
        <v>4874244</v>
      </c>
      <c r="G36" s="104"/>
      <c r="H36" s="213" t="s">
        <v>55</v>
      </c>
      <c r="I36" s="214"/>
      <c r="J36" s="214"/>
      <c r="K36" s="214"/>
      <c r="L36" s="105"/>
      <c r="M36" s="189" t="s">
        <v>56</v>
      </c>
      <c r="N36" s="190"/>
      <c r="O36" s="96"/>
      <c r="P36" s="197" t="s">
        <v>124</v>
      </c>
      <c r="Q36" s="196"/>
      <c r="R36" s="96"/>
      <c r="S36" s="178" t="s">
        <v>124</v>
      </c>
      <c r="T36" s="142" t="s">
        <v>124</v>
      </c>
      <c r="U36" s="96"/>
      <c r="V36" s="178" t="s">
        <v>124</v>
      </c>
      <c r="W36" s="142" t="s">
        <v>124</v>
      </c>
      <c r="X36" s="96"/>
      <c r="Y36" s="178" t="s">
        <v>124</v>
      </c>
      <c r="Z36" s="142" t="s">
        <v>124</v>
      </c>
      <c r="AA36" s="96"/>
      <c r="AB36" s="108"/>
      <c r="AC36" s="109"/>
      <c r="AD36" s="96"/>
      <c r="AE36" s="5">
        <f t="shared" ref="AE36" si="6">SUM(P36,Q36,S36,T36,V36,W36,Y36,Z36)</f>
        <v>0</v>
      </c>
      <c r="AF36" s="5"/>
      <c r="AG36" s="1"/>
      <c r="AH36" s="66"/>
      <c r="AI36" s="1"/>
    </row>
    <row r="37" spans="1:35" ht="11" x14ac:dyDescent="0.15">
      <c r="A37" s="187" t="s">
        <v>59</v>
      </c>
      <c r="B37" s="188"/>
      <c r="C37" s="179">
        <v>2.12</v>
      </c>
      <c r="D37" s="180">
        <v>2.04</v>
      </c>
      <c r="E37" s="7"/>
      <c r="F37" s="111">
        <v>4874374</v>
      </c>
      <c r="G37" s="104"/>
      <c r="H37" s="192" t="s">
        <v>60</v>
      </c>
      <c r="I37" s="193"/>
      <c r="J37" s="193"/>
      <c r="K37" s="193"/>
      <c r="L37" s="50"/>
      <c r="M37" s="248" t="s">
        <v>61</v>
      </c>
      <c r="N37" s="190"/>
      <c r="O37" s="96"/>
      <c r="P37" s="197">
        <v>1</v>
      </c>
      <c r="Q37" s="196"/>
      <c r="R37" s="96"/>
      <c r="S37" s="106"/>
      <c r="T37" s="142">
        <f>S37*10</f>
        <v>0</v>
      </c>
      <c r="U37" s="96"/>
      <c r="V37" s="106"/>
      <c r="W37" s="142">
        <f>V37*10</f>
        <v>0</v>
      </c>
      <c r="X37" s="96"/>
      <c r="Y37" s="106"/>
      <c r="Z37" s="142">
        <f>Y37*10</f>
        <v>0</v>
      </c>
      <c r="AA37" s="96"/>
      <c r="AB37" s="108"/>
      <c r="AC37" s="109"/>
      <c r="AD37" s="96"/>
      <c r="AE37" s="5">
        <f t="shared" si="5"/>
        <v>1</v>
      </c>
      <c r="AF37" s="5"/>
      <c r="AG37" s="1"/>
      <c r="AH37" s="66"/>
      <c r="AI37" s="1"/>
    </row>
    <row r="38" spans="1:35" ht="12" customHeight="1" x14ac:dyDescent="0.15">
      <c r="A38" s="187" t="s">
        <v>62</v>
      </c>
      <c r="B38" s="188"/>
      <c r="C38" s="179">
        <v>2.12</v>
      </c>
      <c r="D38" s="180">
        <v>2.04</v>
      </c>
      <c r="E38" s="7"/>
      <c r="F38" s="111">
        <v>4874404</v>
      </c>
      <c r="G38" s="104"/>
      <c r="H38" s="192" t="s">
        <v>60</v>
      </c>
      <c r="I38" s="193"/>
      <c r="J38" s="193"/>
      <c r="K38" s="190"/>
      <c r="L38" s="50"/>
      <c r="M38" s="189" t="s">
        <v>61</v>
      </c>
      <c r="N38" s="190"/>
      <c r="O38" s="96"/>
      <c r="P38" s="197">
        <v>1</v>
      </c>
      <c r="Q38" s="196"/>
      <c r="R38" s="96"/>
      <c r="S38" s="106"/>
      <c r="T38" s="142">
        <f t="shared" si="2"/>
        <v>0</v>
      </c>
      <c r="U38" s="96"/>
      <c r="V38" s="106"/>
      <c r="W38" s="142">
        <f t="shared" si="3"/>
        <v>0</v>
      </c>
      <c r="X38" s="96"/>
      <c r="Y38" s="106"/>
      <c r="Z38" s="142">
        <f t="shared" si="4"/>
        <v>0</v>
      </c>
      <c r="AA38" s="96"/>
      <c r="AB38" s="108"/>
      <c r="AC38" s="109"/>
      <c r="AD38" s="96"/>
      <c r="AE38" s="5">
        <f t="shared" si="5"/>
        <v>1</v>
      </c>
      <c r="AF38" s="5"/>
      <c r="AG38" s="1"/>
      <c r="AH38" s="66"/>
      <c r="AI38" s="1"/>
    </row>
    <row r="39" spans="1:35" ht="12" customHeight="1" x14ac:dyDescent="0.15">
      <c r="A39" s="187" t="s">
        <v>63</v>
      </c>
      <c r="B39" s="188"/>
      <c r="C39" s="179">
        <v>2.12</v>
      </c>
      <c r="D39" s="180">
        <v>2.04</v>
      </c>
      <c r="E39" s="7"/>
      <c r="F39" s="111">
        <v>4876524</v>
      </c>
      <c r="G39" s="104"/>
      <c r="H39" s="192" t="s">
        <v>64</v>
      </c>
      <c r="I39" s="193"/>
      <c r="J39" s="193"/>
      <c r="K39" s="190"/>
      <c r="L39" s="50"/>
      <c r="M39" s="189" t="s">
        <v>61</v>
      </c>
      <c r="N39" s="190"/>
      <c r="O39" s="96"/>
      <c r="P39" s="197">
        <v>1</v>
      </c>
      <c r="Q39" s="196"/>
      <c r="R39" s="96"/>
      <c r="S39" s="106"/>
      <c r="T39" s="142">
        <f t="shared" si="2"/>
        <v>0</v>
      </c>
      <c r="U39" s="96"/>
      <c r="V39" s="106"/>
      <c r="W39" s="142">
        <f t="shared" si="3"/>
        <v>0</v>
      </c>
      <c r="X39" s="96"/>
      <c r="Y39" s="106"/>
      <c r="Z39" s="142">
        <f t="shared" si="4"/>
        <v>0</v>
      </c>
      <c r="AA39" s="96"/>
      <c r="AB39" s="108"/>
      <c r="AC39" s="109"/>
      <c r="AD39" s="96"/>
      <c r="AE39" s="5">
        <f>SUM(P39,Q39,S39,T39,V39,W39,Y39,Z39)</f>
        <v>1</v>
      </c>
      <c r="AF39" s="5"/>
      <c r="AG39" s="1"/>
      <c r="AH39" s="66"/>
      <c r="AI39" s="1"/>
    </row>
    <row r="40" spans="1:35" ht="12" customHeight="1" x14ac:dyDescent="0.15">
      <c r="A40" s="187" t="s">
        <v>65</v>
      </c>
      <c r="B40" s="188"/>
      <c r="C40" s="179">
        <v>2.12</v>
      </c>
      <c r="D40" s="180">
        <v>2.04</v>
      </c>
      <c r="E40" s="7"/>
      <c r="F40" s="111">
        <v>4876514</v>
      </c>
      <c r="G40" s="104"/>
      <c r="H40" s="192" t="s">
        <v>64</v>
      </c>
      <c r="I40" s="193"/>
      <c r="J40" s="193"/>
      <c r="K40" s="190"/>
      <c r="L40" s="50"/>
      <c r="M40" s="189" t="s">
        <v>66</v>
      </c>
      <c r="N40" s="190"/>
      <c r="O40" s="96"/>
      <c r="P40" s="197">
        <v>1</v>
      </c>
      <c r="Q40" s="196"/>
      <c r="R40" s="96"/>
      <c r="S40" s="106"/>
      <c r="T40" s="142">
        <f t="shared" si="2"/>
        <v>0</v>
      </c>
      <c r="U40" s="96"/>
      <c r="V40" s="106"/>
      <c r="W40" s="142">
        <f t="shared" si="3"/>
        <v>0</v>
      </c>
      <c r="X40" s="96"/>
      <c r="Y40" s="106"/>
      <c r="Z40" s="142">
        <f t="shared" si="4"/>
        <v>0</v>
      </c>
      <c r="AA40" s="96"/>
      <c r="AB40" s="108"/>
      <c r="AC40" s="109"/>
      <c r="AD40" s="96"/>
      <c r="AE40" s="5">
        <f t="shared" si="5"/>
        <v>1</v>
      </c>
      <c r="AF40" s="5"/>
      <c r="AG40" s="1"/>
      <c r="AH40" s="66"/>
      <c r="AI40" s="1"/>
    </row>
    <row r="41" spans="1:35" ht="11" x14ac:dyDescent="0.15">
      <c r="A41" s="187" t="s">
        <v>67</v>
      </c>
      <c r="B41" s="188"/>
      <c r="C41" s="179">
        <v>2.5499999999999998</v>
      </c>
      <c r="D41" s="180">
        <v>2.4700000000000002</v>
      </c>
      <c r="E41" s="7"/>
      <c r="F41" s="111">
        <v>4876484</v>
      </c>
      <c r="G41" s="104"/>
      <c r="H41" s="192" t="s">
        <v>64</v>
      </c>
      <c r="I41" s="193"/>
      <c r="J41" s="193"/>
      <c r="K41" s="193"/>
      <c r="L41" s="50"/>
      <c r="M41" s="189" t="s">
        <v>61</v>
      </c>
      <c r="N41" s="190"/>
      <c r="O41" s="96"/>
      <c r="P41" s="197">
        <v>1</v>
      </c>
      <c r="Q41" s="196"/>
      <c r="R41" s="96"/>
      <c r="S41" s="106"/>
      <c r="T41" s="142">
        <f t="shared" si="2"/>
        <v>0</v>
      </c>
      <c r="U41" s="96"/>
      <c r="V41" s="106"/>
      <c r="W41" s="142">
        <f t="shared" si="3"/>
        <v>0</v>
      </c>
      <c r="X41" s="96"/>
      <c r="Y41" s="106"/>
      <c r="Z41" s="142">
        <f t="shared" si="4"/>
        <v>0</v>
      </c>
      <c r="AA41" s="96"/>
      <c r="AB41" s="108"/>
      <c r="AC41" s="109"/>
      <c r="AD41" s="96"/>
      <c r="AE41" s="5">
        <f t="shared" ref="AE41" si="7">SUM(P41,Q41,S41,T41,V41,W41,Y41,Z41)</f>
        <v>1</v>
      </c>
      <c r="AF41" s="5"/>
      <c r="AG41" s="1"/>
      <c r="AH41" s="66"/>
      <c r="AI41" s="1"/>
    </row>
    <row r="42" spans="1:35" ht="11" x14ac:dyDescent="0.15">
      <c r="A42" s="187" t="s">
        <v>68</v>
      </c>
      <c r="B42" s="188"/>
      <c r="C42" s="179">
        <v>2.12</v>
      </c>
      <c r="D42" s="180">
        <v>2.04</v>
      </c>
      <c r="E42" s="7"/>
      <c r="F42" s="111">
        <v>4852504</v>
      </c>
      <c r="G42" s="104"/>
      <c r="H42" s="192" t="s">
        <v>69</v>
      </c>
      <c r="I42" s="193"/>
      <c r="J42" s="193"/>
      <c r="K42" s="193"/>
      <c r="L42" s="50"/>
      <c r="M42" s="189" t="s">
        <v>48</v>
      </c>
      <c r="N42" s="190"/>
      <c r="O42" s="96"/>
      <c r="P42" s="197">
        <v>1</v>
      </c>
      <c r="Q42" s="196"/>
      <c r="R42" s="96"/>
      <c r="S42" s="106"/>
      <c r="T42" s="142">
        <f t="shared" si="2"/>
        <v>0</v>
      </c>
      <c r="U42" s="96"/>
      <c r="V42" s="106"/>
      <c r="W42" s="142">
        <f t="shared" si="3"/>
        <v>0</v>
      </c>
      <c r="X42" s="96"/>
      <c r="Y42" s="106"/>
      <c r="Z42" s="142">
        <f t="shared" si="4"/>
        <v>0</v>
      </c>
      <c r="AA42" s="96"/>
      <c r="AB42" s="108"/>
      <c r="AC42" s="109"/>
      <c r="AD42" s="96"/>
      <c r="AE42" s="5">
        <f t="shared" si="5"/>
        <v>1</v>
      </c>
      <c r="AF42" s="5"/>
      <c r="AG42" s="1"/>
      <c r="AH42" s="66"/>
      <c r="AI42" s="1"/>
    </row>
    <row r="43" spans="1:35" ht="11" x14ac:dyDescent="0.15">
      <c r="A43" s="187" t="s">
        <v>70</v>
      </c>
      <c r="B43" s="188"/>
      <c r="C43" s="179">
        <v>2.12</v>
      </c>
      <c r="D43" s="180">
        <v>2.04</v>
      </c>
      <c r="E43" s="7"/>
      <c r="F43" s="111">
        <v>4877004</v>
      </c>
      <c r="G43" s="104"/>
      <c r="H43" s="192" t="s">
        <v>71</v>
      </c>
      <c r="I43" s="193"/>
      <c r="J43" s="193"/>
      <c r="K43" s="193"/>
      <c r="L43" s="50"/>
      <c r="M43" s="189" t="s">
        <v>72</v>
      </c>
      <c r="N43" s="190"/>
      <c r="O43" s="96"/>
      <c r="P43" s="197">
        <v>1</v>
      </c>
      <c r="Q43" s="196"/>
      <c r="R43" s="96"/>
      <c r="S43" s="106"/>
      <c r="T43" s="142">
        <f t="shared" si="2"/>
        <v>0</v>
      </c>
      <c r="U43" s="96"/>
      <c r="V43" s="106"/>
      <c r="W43" s="142">
        <f t="shared" si="3"/>
        <v>0</v>
      </c>
      <c r="X43" s="96"/>
      <c r="Y43" s="106"/>
      <c r="Z43" s="142">
        <f t="shared" si="4"/>
        <v>0</v>
      </c>
      <c r="AA43" s="96"/>
      <c r="AB43" s="108"/>
      <c r="AC43" s="109"/>
      <c r="AD43" s="96"/>
      <c r="AE43" s="5">
        <f t="shared" ref="AE43" si="8">SUM(P43,Q43,S43,T43,V43,W43,Y43,Z43)</f>
        <v>1</v>
      </c>
      <c r="AF43" s="5"/>
      <c r="AG43" s="1"/>
      <c r="AH43" s="66"/>
      <c r="AI43" s="1"/>
    </row>
    <row r="44" spans="1:35" ht="11" x14ac:dyDescent="0.15">
      <c r="A44" s="187" t="s">
        <v>73</v>
      </c>
      <c r="B44" s="188"/>
      <c r="C44" s="179">
        <v>2.12</v>
      </c>
      <c r="D44" s="180">
        <v>2.04</v>
      </c>
      <c r="E44" s="7"/>
      <c r="F44" s="111">
        <v>4874804</v>
      </c>
      <c r="G44" s="104"/>
      <c r="H44" s="192" t="s">
        <v>74</v>
      </c>
      <c r="I44" s="193"/>
      <c r="J44" s="193"/>
      <c r="K44" s="193"/>
      <c r="L44" s="50"/>
      <c r="M44" s="189" t="s">
        <v>72</v>
      </c>
      <c r="N44" s="190"/>
      <c r="O44" s="96"/>
      <c r="P44" s="197">
        <v>1</v>
      </c>
      <c r="Q44" s="196"/>
      <c r="R44" s="96"/>
      <c r="S44" s="106"/>
      <c r="T44" s="142">
        <f t="shared" si="2"/>
        <v>0</v>
      </c>
      <c r="U44" s="96"/>
      <c r="V44" s="106"/>
      <c r="W44" s="142">
        <f t="shared" si="3"/>
        <v>0</v>
      </c>
      <c r="X44" s="96"/>
      <c r="Y44" s="106"/>
      <c r="Z44" s="142">
        <f t="shared" si="4"/>
        <v>0</v>
      </c>
      <c r="AA44" s="96"/>
      <c r="AB44" s="108"/>
      <c r="AC44" s="109"/>
      <c r="AD44" s="96"/>
      <c r="AE44" s="5">
        <f t="shared" si="5"/>
        <v>1</v>
      </c>
      <c r="AF44" s="5"/>
      <c r="AG44" s="1"/>
      <c r="AH44" s="66"/>
      <c r="AI44" s="1"/>
    </row>
    <row r="45" spans="1:35" ht="11" x14ac:dyDescent="0.15">
      <c r="A45" s="187" t="s">
        <v>75</v>
      </c>
      <c r="B45" s="188"/>
      <c r="C45" s="179">
        <v>2.12</v>
      </c>
      <c r="D45" s="180">
        <v>2.04</v>
      </c>
      <c r="E45" s="7"/>
      <c r="F45" s="112">
        <v>4874924</v>
      </c>
      <c r="G45" s="104"/>
      <c r="H45" s="192" t="s">
        <v>76</v>
      </c>
      <c r="I45" s="193"/>
      <c r="J45" s="193"/>
      <c r="K45" s="193"/>
      <c r="L45" s="105"/>
      <c r="M45" s="189" t="s">
        <v>77</v>
      </c>
      <c r="N45" s="190"/>
      <c r="O45" s="96"/>
      <c r="P45" s="197">
        <v>1</v>
      </c>
      <c r="Q45" s="196"/>
      <c r="R45" s="96"/>
      <c r="S45" s="106"/>
      <c r="T45" s="142">
        <f t="shared" si="2"/>
        <v>0</v>
      </c>
      <c r="U45" s="96"/>
      <c r="V45" s="106"/>
      <c r="W45" s="142">
        <f t="shared" si="3"/>
        <v>0</v>
      </c>
      <c r="X45" s="96"/>
      <c r="Y45" s="106"/>
      <c r="Z45" s="142">
        <f t="shared" si="4"/>
        <v>0</v>
      </c>
      <c r="AA45" s="96"/>
      <c r="AB45" s="108"/>
      <c r="AC45" s="109"/>
      <c r="AD45" s="96"/>
      <c r="AE45" s="5">
        <f>SUM(P45,Q45,S45,T45,V45,W45,Y45,Z45)</f>
        <v>1</v>
      </c>
      <c r="AF45" s="5"/>
      <c r="AG45" s="1"/>
      <c r="AH45" s="66"/>
      <c r="AI45" s="1"/>
    </row>
    <row r="46" spans="1:35" ht="11" x14ac:dyDescent="0.15">
      <c r="A46" s="187" t="s">
        <v>78</v>
      </c>
      <c r="B46" s="188"/>
      <c r="C46" s="179">
        <v>2.12</v>
      </c>
      <c r="D46" s="180">
        <v>2.04</v>
      </c>
      <c r="E46" s="7"/>
      <c r="F46" s="111">
        <v>4874854</v>
      </c>
      <c r="G46" s="104"/>
      <c r="H46" s="192" t="s">
        <v>76</v>
      </c>
      <c r="I46" s="193"/>
      <c r="J46" s="193"/>
      <c r="K46" s="193"/>
      <c r="L46" s="105"/>
      <c r="M46" s="189" t="s">
        <v>48</v>
      </c>
      <c r="N46" s="190"/>
      <c r="O46" s="96"/>
      <c r="P46" s="197">
        <v>1</v>
      </c>
      <c r="Q46" s="196"/>
      <c r="R46" s="96"/>
      <c r="S46" s="106"/>
      <c r="T46" s="142">
        <f t="shared" si="2"/>
        <v>0</v>
      </c>
      <c r="U46" s="96"/>
      <c r="V46" s="106"/>
      <c r="W46" s="142">
        <f t="shared" si="3"/>
        <v>0</v>
      </c>
      <c r="X46" s="96"/>
      <c r="Y46" s="106"/>
      <c r="Z46" s="142">
        <f t="shared" si="4"/>
        <v>0</v>
      </c>
      <c r="AA46" s="96"/>
      <c r="AB46" s="108"/>
      <c r="AC46" s="109"/>
      <c r="AD46" s="96"/>
      <c r="AE46" s="5">
        <f t="shared" ref="AE46" si="9">SUM(P46,Q46,S46,T46,V46,W46,Y46,Z46)</f>
        <v>1</v>
      </c>
      <c r="AF46" s="5"/>
      <c r="AG46" s="1"/>
      <c r="AH46" s="66"/>
      <c r="AI46" s="1"/>
    </row>
    <row r="47" spans="1:35" ht="11" x14ac:dyDescent="0.15">
      <c r="A47" s="187" t="s">
        <v>79</v>
      </c>
      <c r="B47" s="188"/>
      <c r="C47" s="179">
        <v>2.12</v>
      </c>
      <c r="D47" s="180">
        <v>2.04</v>
      </c>
      <c r="E47" s="7"/>
      <c r="F47" s="110">
        <v>4875554</v>
      </c>
      <c r="G47" s="104"/>
      <c r="H47" s="192" t="s">
        <v>80</v>
      </c>
      <c r="I47" s="193"/>
      <c r="J47" s="193"/>
      <c r="K47" s="193"/>
      <c r="L47" s="105"/>
      <c r="M47" s="189" t="s">
        <v>81</v>
      </c>
      <c r="N47" s="190"/>
      <c r="O47" s="96"/>
      <c r="P47" s="197">
        <v>1</v>
      </c>
      <c r="Q47" s="196"/>
      <c r="R47" s="96"/>
      <c r="S47" s="106"/>
      <c r="T47" s="142">
        <f>S47*10</f>
        <v>0</v>
      </c>
      <c r="U47" s="96"/>
      <c r="V47" s="106"/>
      <c r="W47" s="142">
        <f>V47*10</f>
        <v>0</v>
      </c>
      <c r="X47" s="96"/>
      <c r="Y47" s="106"/>
      <c r="Z47" s="142">
        <f>Y47*10</f>
        <v>0</v>
      </c>
      <c r="AA47" s="96"/>
      <c r="AB47" s="108"/>
      <c r="AC47" s="109"/>
      <c r="AD47" s="96"/>
      <c r="AE47" s="5">
        <f>SUM(P47,Q47,S47,T47,V47,W47,Y47,Z47)</f>
        <v>1</v>
      </c>
      <c r="AF47" s="5"/>
      <c r="AG47" s="1"/>
      <c r="AH47" s="66"/>
      <c r="AI47" s="1"/>
    </row>
    <row r="48" spans="1:35" ht="11" x14ac:dyDescent="0.15">
      <c r="A48" s="187" t="s">
        <v>82</v>
      </c>
      <c r="B48" s="188"/>
      <c r="C48" s="179">
        <v>2.12</v>
      </c>
      <c r="D48" s="180">
        <v>2.04</v>
      </c>
      <c r="E48" s="7"/>
      <c r="F48" s="112">
        <v>4875564</v>
      </c>
      <c r="G48" s="104"/>
      <c r="H48" s="192" t="s">
        <v>80</v>
      </c>
      <c r="I48" s="193"/>
      <c r="J48" s="193"/>
      <c r="K48" s="193"/>
      <c r="L48" s="105"/>
      <c r="M48" s="189" t="s">
        <v>81</v>
      </c>
      <c r="N48" s="190"/>
      <c r="O48" s="96"/>
      <c r="P48" s="197">
        <v>1</v>
      </c>
      <c r="Q48" s="196"/>
      <c r="R48" s="96"/>
      <c r="S48" s="106"/>
      <c r="T48" s="142">
        <f>S48*10</f>
        <v>0</v>
      </c>
      <c r="U48" s="96"/>
      <c r="V48" s="106"/>
      <c r="W48" s="142">
        <f>V48*10</f>
        <v>0</v>
      </c>
      <c r="X48" s="96"/>
      <c r="Y48" s="106"/>
      <c r="Z48" s="142">
        <f>Y48*10</f>
        <v>0</v>
      </c>
      <c r="AA48" s="96"/>
      <c r="AB48" s="108"/>
      <c r="AC48" s="109"/>
      <c r="AD48" s="96"/>
      <c r="AE48" s="5">
        <f t="shared" si="5"/>
        <v>1</v>
      </c>
      <c r="AF48" s="5"/>
      <c r="AG48" s="1"/>
      <c r="AH48" s="66"/>
      <c r="AI48" s="1"/>
    </row>
    <row r="49" spans="1:35" ht="11" x14ac:dyDescent="0.15">
      <c r="A49" s="187" t="s">
        <v>83</v>
      </c>
      <c r="B49" s="188"/>
      <c r="C49" s="179">
        <v>2.12</v>
      </c>
      <c r="D49" s="180">
        <v>2.04</v>
      </c>
      <c r="E49" s="7"/>
      <c r="F49" s="110">
        <v>4865464</v>
      </c>
      <c r="G49" s="104"/>
      <c r="H49" s="192" t="s">
        <v>84</v>
      </c>
      <c r="I49" s="193"/>
      <c r="J49" s="193"/>
      <c r="K49" s="193"/>
      <c r="L49" s="105"/>
      <c r="M49" s="189" t="s">
        <v>48</v>
      </c>
      <c r="N49" s="190"/>
      <c r="O49" s="96"/>
      <c r="P49" s="197">
        <v>1</v>
      </c>
      <c r="Q49" s="196"/>
      <c r="R49" s="96"/>
      <c r="S49" s="106"/>
      <c r="T49" s="142">
        <f>S49*10</f>
        <v>0</v>
      </c>
      <c r="U49" s="96"/>
      <c r="V49" s="106"/>
      <c r="W49" s="142">
        <f>V49*10</f>
        <v>0</v>
      </c>
      <c r="X49" s="96"/>
      <c r="Y49" s="106"/>
      <c r="Z49" s="142">
        <f>Y49*10</f>
        <v>0</v>
      </c>
      <c r="AA49" s="96"/>
      <c r="AB49" s="108"/>
      <c r="AC49" s="109"/>
      <c r="AD49" s="96"/>
      <c r="AE49" s="5">
        <f>SUM(P49,Q49,S49,T49,V49,W49,Y49,Z49)</f>
        <v>1</v>
      </c>
      <c r="AF49" s="5"/>
      <c r="AG49" s="1"/>
      <c r="AH49" s="66"/>
      <c r="AI49" s="1"/>
    </row>
    <row r="50" spans="1:35" ht="11" x14ac:dyDescent="0.15">
      <c r="A50" s="187" t="s">
        <v>85</v>
      </c>
      <c r="B50" s="188"/>
      <c r="C50" s="179">
        <v>2.12</v>
      </c>
      <c r="D50" s="180">
        <v>2.04</v>
      </c>
      <c r="E50" s="7"/>
      <c r="F50" s="112">
        <v>4865314</v>
      </c>
      <c r="G50" s="104"/>
      <c r="H50" s="192" t="s">
        <v>84</v>
      </c>
      <c r="I50" s="193"/>
      <c r="J50" s="193"/>
      <c r="K50" s="193"/>
      <c r="L50" s="105"/>
      <c r="M50" s="189" t="s">
        <v>86</v>
      </c>
      <c r="N50" s="190"/>
      <c r="O50" s="96"/>
      <c r="P50" s="197">
        <v>1</v>
      </c>
      <c r="Q50" s="196"/>
      <c r="R50" s="96"/>
      <c r="S50" s="106"/>
      <c r="T50" s="142">
        <f t="shared" si="2"/>
        <v>0</v>
      </c>
      <c r="U50" s="96"/>
      <c r="V50" s="106"/>
      <c r="W50" s="142">
        <f t="shared" si="3"/>
        <v>0</v>
      </c>
      <c r="X50" s="96"/>
      <c r="Y50" s="106"/>
      <c r="Z50" s="142">
        <f t="shared" si="4"/>
        <v>0</v>
      </c>
      <c r="AA50" s="96"/>
      <c r="AB50" s="108"/>
      <c r="AC50" s="109"/>
      <c r="AD50" s="96"/>
      <c r="AE50" s="5">
        <f>SUM(P50,Q50,S50,T50,V50,W50,Y50,Z50)</f>
        <v>1</v>
      </c>
      <c r="AF50" s="5"/>
      <c r="AG50" s="1"/>
      <c r="AH50" s="66"/>
      <c r="AI50" s="1"/>
    </row>
    <row r="51" spans="1:35" ht="11" x14ac:dyDescent="0.15">
      <c r="A51" s="187" t="s">
        <v>87</v>
      </c>
      <c r="B51" s="188"/>
      <c r="C51" s="179">
        <v>2.12</v>
      </c>
      <c r="D51" s="180">
        <v>2.04</v>
      </c>
      <c r="E51" s="7"/>
      <c r="F51" s="110">
        <v>4865684</v>
      </c>
      <c r="G51" s="104"/>
      <c r="H51" s="192" t="s">
        <v>84</v>
      </c>
      <c r="I51" s="193"/>
      <c r="J51" s="193"/>
      <c r="K51" s="193"/>
      <c r="L51" s="105"/>
      <c r="M51" s="189" t="s">
        <v>48</v>
      </c>
      <c r="N51" s="190"/>
      <c r="O51" s="96"/>
      <c r="P51" s="197">
        <v>1</v>
      </c>
      <c r="Q51" s="196"/>
      <c r="R51" s="96"/>
      <c r="S51" s="106"/>
      <c r="T51" s="142">
        <f>S51*10</f>
        <v>0</v>
      </c>
      <c r="U51" s="96"/>
      <c r="V51" s="106"/>
      <c r="W51" s="142">
        <f>V51*10</f>
        <v>0</v>
      </c>
      <c r="X51" s="96"/>
      <c r="Y51" s="106"/>
      <c r="Z51" s="142">
        <f>Y51*10</f>
        <v>0</v>
      </c>
      <c r="AA51" s="96"/>
      <c r="AB51" s="108"/>
      <c r="AC51" s="109"/>
      <c r="AD51" s="96"/>
      <c r="AE51" s="5">
        <f t="shared" si="5"/>
        <v>1</v>
      </c>
      <c r="AF51" s="5"/>
      <c r="AG51" s="1"/>
      <c r="AH51" s="66"/>
      <c r="AI51" s="1"/>
    </row>
    <row r="52" spans="1:35" ht="11" x14ac:dyDescent="0.15">
      <c r="A52" s="187" t="s">
        <v>88</v>
      </c>
      <c r="B52" s="188"/>
      <c r="C52" s="179">
        <v>2.12</v>
      </c>
      <c r="D52" s="180">
        <v>2.04</v>
      </c>
      <c r="E52" s="7"/>
      <c r="F52" s="111">
        <v>4865704</v>
      </c>
      <c r="G52" s="104"/>
      <c r="H52" s="192" t="s">
        <v>84</v>
      </c>
      <c r="I52" s="193"/>
      <c r="J52" s="193"/>
      <c r="K52" s="193"/>
      <c r="L52" s="105"/>
      <c r="M52" s="189" t="s">
        <v>48</v>
      </c>
      <c r="N52" s="190"/>
      <c r="O52" s="96"/>
      <c r="P52" s="197">
        <v>1</v>
      </c>
      <c r="Q52" s="196"/>
      <c r="R52" s="96"/>
      <c r="S52" s="106"/>
      <c r="T52" s="142">
        <f>S52*10</f>
        <v>0</v>
      </c>
      <c r="U52" s="96"/>
      <c r="V52" s="106"/>
      <c r="W52" s="142">
        <f>V52*10</f>
        <v>0</v>
      </c>
      <c r="X52" s="96"/>
      <c r="Y52" s="106"/>
      <c r="Z52" s="142">
        <f>Y52*10</f>
        <v>0</v>
      </c>
      <c r="AA52" s="96"/>
      <c r="AB52" s="108"/>
      <c r="AC52" s="109"/>
      <c r="AD52" s="96"/>
      <c r="AE52" s="5">
        <f t="shared" si="5"/>
        <v>1</v>
      </c>
      <c r="AF52" s="5"/>
      <c r="AG52" s="1"/>
      <c r="AH52" s="66"/>
      <c r="AI52" s="1"/>
    </row>
    <row r="53" spans="1:35" ht="11" x14ac:dyDescent="0.15">
      <c r="A53" s="187" t="s">
        <v>89</v>
      </c>
      <c r="B53" s="188"/>
      <c r="C53" s="179">
        <v>2.58</v>
      </c>
      <c r="D53" s="180">
        <v>2.5</v>
      </c>
      <c r="E53" s="7"/>
      <c r="F53" s="112">
        <v>4865444</v>
      </c>
      <c r="G53" s="104"/>
      <c r="H53" s="192" t="s">
        <v>84</v>
      </c>
      <c r="I53" s="193"/>
      <c r="J53" s="193"/>
      <c r="K53" s="193"/>
      <c r="L53" s="105"/>
      <c r="M53" s="189" t="s">
        <v>77</v>
      </c>
      <c r="N53" s="190"/>
      <c r="O53" s="96"/>
      <c r="P53" s="197" t="s">
        <v>124</v>
      </c>
      <c r="Q53" s="196"/>
      <c r="R53" s="96"/>
      <c r="S53" s="178" t="s">
        <v>124</v>
      </c>
      <c r="T53" s="142" t="s">
        <v>124</v>
      </c>
      <c r="U53" s="96"/>
      <c r="V53" s="178" t="s">
        <v>124</v>
      </c>
      <c r="W53" s="142" t="s">
        <v>124</v>
      </c>
      <c r="X53" s="96"/>
      <c r="Y53" s="178" t="s">
        <v>124</v>
      </c>
      <c r="Z53" s="142" t="s">
        <v>124</v>
      </c>
      <c r="AA53" s="96"/>
      <c r="AB53" s="108"/>
      <c r="AC53" s="109"/>
      <c r="AD53" s="96"/>
      <c r="AE53" s="5">
        <f t="shared" ref="AE53:AE58" si="10">SUM(P53,Q53,S53,T53,V53,W53,Y53,Z53)</f>
        <v>0</v>
      </c>
      <c r="AF53" s="5"/>
      <c r="AG53" s="1"/>
      <c r="AH53" s="66"/>
      <c r="AI53" s="1"/>
    </row>
    <row r="54" spans="1:35" ht="11" x14ac:dyDescent="0.15">
      <c r="A54" s="187" t="s">
        <v>90</v>
      </c>
      <c r="B54" s="188"/>
      <c r="C54" s="179">
        <v>2.58</v>
      </c>
      <c r="D54" s="180">
        <v>2.5</v>
      </c>
      <c r="E54" s="7"/>
      <c r="F54" s="112">
        <v>4865484</v>
      </c>
      <c r="G54" s="104"/>
      <c r="H54" s="192" t="s">
        <v>84</v>
      </c>
      <c r="I54" s="193"/>
      <c r="J54" s="193"/>
      <c r="K54" s="193"/>
      <c r="L54" s="105"/>
      <c r="M54" s="189" t="s">
        <v>77</v>
      </c>
      <c r="N54" s="190"/>
      <c r="O54" s="96"/>
      <c r="P54" s="197">
        <v>1</v>
      </c>
      <c r="Q54" s="196"/>
      <c r="R54" s="96"/>
      <c r="S54" s="106"/>
      <c r="T54" s="142">
        <f>S54*10</f>
        <v>0</v>
      </c>
      <c r="U54" s="96"/>
      <c r="V54" s="106"/>
      <c r="W54" s="142">
        <f>V54*10</f>
        <v>0</v>
      </c>
      <c r="X54" s="96"/>
      <c r="Y54" s="106"/>
      <c r="Z54" s="142">
        <f>Y54*10</f>
        <v>0</v>
      </c>
      <c r="AA54" s="96"/>
      <c r="AB54" s="108"/>
      <c r="AC54" s="109"/>
      <c r="AD54" s="96"/>
      <c r="AE54" s="5">
        <f t="shared" si="10"/>
        <v>1</v>
      </c>
      <c r="AF54" s="5"/>
      <c r="AG54" s="1"/>
      <c r="AH54" s="66"/>
      <c r="AI54" s="1"/>
    </row>
    <row r="55" spans="1:35" ht="11" x14ac:dyDescent="0.15">
      <c r="A55" s="187" t="s">
        <v>91</v>
      </c>
      <c r="B55" s="188"/>
      <c r="C55" s="179">
        <v>2.58</v>
      </c>
      <c r="D55" s="180">
        <v>2.5</v>
      </c>
      <c r="E55" s="7"/>
      <c r="F55" s="112">
        <v>4865534</v>
      </c>
      <c r="G55" s="104"/>
      <c r="H55" s="192" t="s">
        <v>84</v>
      </c>
      <c r="I55" s="193"/>
      <c r="J55" s="193"/>
      <c r="K55" s="190"/>
      <c r="L55" s="105"/>
      <c r="M55" s="189" t="s">
        <v>77</v>
      </c>
      <c r="N55" s="263"/>
      <c r="O55" s="96"/>
      <c r="P55" s="197" t="s">
        <v>124</v>
      </c>
      <c r="Q55" s="196"/>
      <c r="R55" s="96"/>
      <c r="S55" s="178" t="s">
        <v>124</v>
      </c>
      <c r="T55" s="142" t="s">
        <v>124</v>
      </c>
      <c r="U55" s="96"/>
      <c r="V55" s="178" t="s">
        <v>124</v>
      </c>
      <c r="W55" s="142" t="s">
        <v>124</v>
      </c>
      <c r="X55" s="96"/>
      <c r="Y55" s="178" t="s">
        <v>124</v>
      </c>
      <c r="Z55" s="142" t="s">
        <v>124</v>
      </c>
      <c r="AA55" s="96"/>
      <c r="AB55" s="108"/>
      <c r="AC55" s="109"/>
      <c r="AD55" s="96"/>
      <c r="AE55" s="5">
        <f t="shared" si="10"/>
        <v>0</v>
      </c>
      <c r="AF55" s="5"/>
      <c r="AG55" s="1"/>
      <c r="AH55" s="66"/>
      <c r="AI55" s="1"/>
    </row>
    <row r="56" spans="1:35" ht="11" x14ac:dyDescent="0.15">
      <c r="A56" s="187" t="s">
        <v>92</v>
      </c>
      <c r="B56" s="188"/>
      <c r="C56" s="179">
        <v>2.58</v>
      </c>
      <c r="D56" s="180">
        <v>2.5</v>
      </c>
      <c r="E56" s="7"/>
      <c r="F56" s="112">
        <v>4865564</v>
      </c>
      <c r="G56" s="104"/>
      <c r="H56" s="192" t="s">
        <v>84</v>
      </c>
      <c r="I56" s="193"/>
      <c r="J56" s="193"/>
      <c r="K56" s="193"/>
      <c r="L56" s="105"/>
      <c r="M56" s="189" t="s">
        <v>77</v>
      </c>
      <c r="N56" s="190"/>
      <c r="O56" s="96"/>
      <c r="P56" s="197">
        <v>1</v>
      </c>
      <c r="Q56" s="196"/>
      <c r="R56" s="96"/>
      <c r="S56" s="106"/>
      <c r="T56" s="142">
        <f>S56*10</f>
        <v>0</v>
      </c>
      <c r="U56" s="96"/>
      <c r="V56" s="106"/>
      <c r="W56" s="142">
        <f>V56*10</f>
        <v>0</v>
      </c>
      <c r="X56" s="96"/>
      <c r="Y56" s="106"/>
      <c r="Z56" s="142">
        <f>Y56*10</f>
        <v>0</v>
      </c>
      <c r="AA56" s="96"/>
      <c r="AB56" s="108"/>
      <c r="AC56" s="109"/>
      <c r="AD56" s="96"/>
      <c r="AE56" s="5">
        <f t="shared" si="10"/>
        <v>1</v>
      </c>
      <c r="AF56" s="5"/>
      <c r="AG56" s="1"/>
      <c r="AH56" s="66"/>
      <c r="AI56" s="1"/>
    </row>
    <row r="57" spans="1:35" ht="11" x14ac:dyDescent="0.15">
      <c r="A57" s="187" t="s">
        <v>93</v>
      </c>
      <c r="B57" s="188"/>
      <c r="C57" s="179">
        <v>2.58</v>
      </c>
      <c r="D57" s="180">
        <v>2.5</v>
      </c>
      <c r="E57" s="7"/>
      <c r="F57" s="112">
        <v>4865494</v>
      </c>
      <c r="G57" s="104"/>
      <c r="H57" s="192" t="s">
        <v>84</v>
      </c>
      <c r="I57" s="193"/>
      <c r="J57" s="193"/>
      <c r="K57" s="193"/>
      <c r="L57" s="105"/>
      <c r="M57" s="189" t="s">
        <v>77</v>
      </c>
      <c r="N57" s="190"/>
      <c r="O57" s="96"/>
      <c r="P57" s="197">
        <v>1</v>
      </c>
      <c r="Q57" s="196"/>
      <c r="R57" s="96"/>
      <c r="S57" s="106"/>
      <c r="T57" s="142">
        <f>S57*10</f>
        <v>0</v>
      </c>
      <c r="U57" s="96"/>
      <c r="V57" s="106"/>
      <c r="W57" s="142">
        <f>V57*10</f>
        <v>0</v>
      </c>
      <c r="X57" s="96"/>
      <c r="Y57" s="106"/>
      <c r="Z57" s="142">
        <f>Y57*10</f>
        <v>0</v>
      </c>
      <c r="AA57" s="96"/>
      <c r="AB57" s="108"/>
      <c r="AC57" s="109"/>
      <c r="AD57" s="96"/>
      <c r="AE57" s="5">
        <f t="shared" si="10"/>
        <v>1</v>
      </c>
      <c r="AF57" s="5"/>
      <c r="AG57" s="1"/>
      <c r="AH57" s="66"/>
      <c r="AI57" s="1"/>
    </row>
    <row r="58" spans="1:35" ht="12" customHeight="1" x14ac:dyDescent="0.15">
      <c r="A58" s="187" t="s">
        <v>94</v>
      </c>
      <c r="B58" s="188"/>
      <c r="C58" s="179">
        <v>2.4</v>
      </c>
      <c r="D58" s="180">
        <v>2.3199999999999998</v>
      </c>
      <c r="E58" s="7"/>
      <c r="F58" s="111">
        <v>4875024</v>
      </c>
      <c r="G58" s="104"/>
      <c r="H58" s="192" t="s">
        <v>95</v>
      </c>
      <c r="I58" s="193"/>
      <c r="J58" s="193"/>
      <c r="K58" s="193"/>
      <c r="L58" s="105"/>
      <c r="M58" s="189" t="s">
        <v>96</v>
      </c>
      <c r="N58" s="190"/>
      <c r="O58" s="131"/>
      <c r="P58" s="197" t="s">
        <v>124</v>
      </c>
      <c r="Q58" s="196"/>
      <c r="R58" s="96"/>
      <c r="S58" s="178" t="s">
        <v>124</v>
      </c>
      <c r="T58" s="142" t="s">
        <v>124</v>
      </c>
      <c r="U58" s="96"/>
      <c r="V58" s="178" t="s">
        <v>124</v>
      </c>
      <c r="W58" s="142" t="s">
        <v>124</v>
      </c>
      <c r="X58" s="96"/>
      <c r="Y58" s="178" t="s">
        <v>124</v>
      </c>
      <c r="Z58" s="142" t="s">
        <v>124</v>
      </c>
      <c r="AA58" s="107">
        <f t="shared" ref="AA58" si="11">IF($C$18="YES", (Z58), (0))</f>
        <v>0</v>
      </c>
      <c r="AB58" s="108"/>
      <c r="AC58" s="109"/>
      <c r="AD58" s="96"/>
      <c r="AE58" s="5">
        <f t="shared" si="10"/>
        <v>0</v>
      </c>
      <c r="AF58" s="5"/>
      <c r="AG58" s="1"/>
      <c r="AH58" s="66"/>
      <c r="AI58" s="1"/>
    </row>
    <row r="59" spans="1:35" ht="12" customHeight="1" x14ac:dyDescent="0.15">
      <c r="A59" s="187" t="s">
        <v>97</v>
      </c>
      <c r="B59" s="188"/>
      <c r="C59" s="179">
        <v>2.12</v>
      </c>
      <c r="D59" s="180">
        <v>2.04</v>
      </c>
      <c r="E59" s="7"/>
      <c r="F59" s="111">
        <v>4875004</v>
      </c>
      <c r="G59" s="104"/>
      <c r="H59" s="192" t="s">
        <v>95</v>
      </c>
      <c r="I59" s="193"/>
      <c r="J59" s="193"/>
      <c r="K59" s="193"/>
      <c r="L59" s="105"/>
      <c r="M59" s="248" t="s">
        <v>98</v>
      </c>
      <c r="N59" s="190"/>
      <c r="O59" s="131"/>
      <c r="P59" s="197" t="s">
        <v>124</v>
      </c>
      <c r="Q59" s="196"/>
      <c r="R59" s="96"/>
      <c r="S59" s="178" t="s">
        <v>124</v>
      </c>
      <c r="T59" s="142" t="s">
        <v>124</v>
      </c>
      <c r="U59" s="96"/>
      <c r="V59" s="178" t="s">
        <v>124</v>
      </c>
      <c r="W59" s="142" t="s">
        <v>124</v>
      </c>
      <c r="X59" s="96"/>
      <c r="Y59" s="178" t="s">
        <v>124</v>
      </c>
      <c r="Z59" s="142" t="s">
        <v>124</v>
      </c>
      <c r="AA59" s="107">
        <f t="shared" ref="AA59" si="12">IF($C$18="YES", (Z59), (0))</f>
        <v>0</v>
      </c>
      <c r="AB59" s="108"/>
      <c r="AC59" s="109"/>
      <c r="AD59" s="96"/>
      <c r="AE59" s="5">
        <f t="shared" ref="AE59" si="13">SUM(P59,Q59,S59,T59,V59,W59,Y59,Z59)</f>
        <v>0</v>
      </c>
      <c r="AF59" s="5"/>
      <c r="AG59" s="1"/>
      <c r="AH59" s="66"/>
      <c r="AI59" s="1"/>
    </row>
    <row r="60" spans="1:35" ht="12" customHeight="1" x14ac:dyDescent="0.15">
      <c r="A60" s="187" t="s">
        <v>99</v>
      </c>
      <c r="B60" s="188"/>
      <c r="C60" s="179">
        <v>2.12</v>
      </c>
      <c r="D60" s="180">
        <v>2.04</v>
      </c>
      <c r="E60" s="7"/>
      <c r="F60" s="111">
        <v>4875054</v>
      </c>
      <c r="G60" s="104"/>
      <c r="H60" s="192" t="s">
        <v>95</v>
      </c>
      <c r="I60" s="193"/>
      <c r="J60" s="193"/>
      <c r="K60" s="193"/>
      <c r="L60" s="105"/>
      <c r="M60" s="189" t="s">
        <v>96</v>
      </c>
      <c r="N60" s="190"/>
      <c r="O60" s="131"/>
      <c r="P60" s="197">
        <v>1</v>
      </c>
      <c r="Q60" s="196"/>
      <c r="R60" s="96"/>
      <c r="S60" s="106"/>
      <c r="T60" s="142">
        <f>S60*10</f>
        <v>0</v>
      </c>
      <c r="U60" s="96"/>
      <c r="V60" s="106"/>
      <c r="W60" s="142">
        <f>V60*10</f>
        <v>0</v>
      </c>
      <c r="X60" s="96"/>
      <c r="Y60" s="106"/>
      <c r="Z60" s="142">
        <f>Y60*10</f>
        <v>0</v>
      </c>
      <c r="AA60" s="107">
        <f t="shared" ref="AA60" si="14">IF($C$18="YES", (Z60), (0))</f>
        <v>0</v>
      </c>
      <c r="AB60" s="108"/>
      <c r="AC60" s="109"/>
      <c r="AD60" s="96"/>
      <c r="AE60" s="5">
        <f>SUM(P60,Q60,S60,T60,V60,W60,Y60,Z60)</f>
        <v>1</v>
      </c>
      <c r="AF60" s="5"/>
      <c r="AG60" s="1"/>
      <c r="AH60" s="66"/>
      <c r="AI60" s="1"/>
    </row>
    <row r="61" spans="1:35" ht="11" x14ac:dyDescent="0.15">
      <c r="A61" s="187" t="s">
        <v>100</v>
      </c>
      <c r="B61" s="188"/>
      <c r="C61" s="179">
        <v>2.12</v>
      </c>
      <c r="D61" s="180">
        <v>2.04</v>
      </c>
      <c r="E61" s="7"/>
      <c r="F61" s="112">
        <v>4875104</v>
      </c>
      <c r="G61" s="104"/>
      <c r="H61" s="192" t="s">
        <v>95</v>
      </c>
      <c r="I61" s="193"/>
      <c r="J61" s="193"/>
      <c r="K61" s="193"/>
      <c r="L61" s="105"/>
      <c r="M61" s="189" t="s">
        <v>61</v>
      </c>
      <c r="N61" s="190"/>
      <c r="O61" s="96"/>
      <c r="P61" s="197">
        <v>1</v>
      </c>
      <c r="Q61" s="196"/>
      <c r="R61" s="96"/>
      <c r="S61" s="106"/>
      <c r="T61" s="142">
        <f t="shared" ref="T61" si="15">S61*10</f>
        <v>0</v>
      </c>
      <c r="U61" s="96"/>
      <c r="V61" s="106"/>
      <c r="W61" s="142">
        <f t="shared" ref="W61" si="16">V61*10</f>
        <v>0</v>
      </c>
      <c r="X61" s="96"/>
      <c r="Y61" s="106"/>
      <c r="Z61" s="142">
        <f t="shared" ref="Z61" si="17">Y61*10</f>
        <v>0</v>
      </c>
      <c r="AA61" s="96"/>
      <c r="AB61" s="108"/>
      <c r="AC61" s="109"/>
      <c r="AD61" s="96"/>
      <c r="AE61" s="5">
        <f t="shared" si="5"/>
        <v>1</v>
      </c>
      <c r="AF61" s="5"/>
      <c r="AG61" s="1"/>
      <c r="AH61" s="66"/>
      <c r="AI61" s="1"/>
    </row>
    <row r="62" spans="1:35" ht="11" x14ac:dyDescent="0.15">
      <c r="A62" s="187" t="s">
        <v>101</v>
      </c>
      <c r="B62" s="188"/>
      <c r="C62" s="179">
        <v>2.12</v>
      </c>
      <c r="D62" s="180">
        <v>2.04</v>
      </c>
      <c r="E62" s="7"/>
      <c r="F62" s="111">
        <v>4875354</v>
      </c>
      <c r="G62" s="104"/>
      <c r="H62" s="192" t="s">
        <v>102</v>
      </c>
      <c r="I62" s="193"/>
      <c r="J62" s="193"/>
      <c r="K62" s="193"/>
      <c r="L62" s="105"/>
      <c r="M62" s="189" t="s">
        <v>77</v>
      </c>
      <c r="N62" s="190"/>
      <c r="O62" s="96"/>
      <c r="P62" s="197">
        <v>1</v>
      </c>
      <c r="Q62" s="196"/>
      <c r="R62" s="96"/>
      <c r="S62" s="106"/>
      <c r="T62" s="142">
        <f t="shared" ref="T62" si="18">S62*10</f>
        <v>0</v>
      </c>
      <c r="U62" s="96"/>
      <c r="V62" s="106"/>
      <c r="W62" s="142">
        <f t="shared" ref="W62" si="19">V62*10</f>
        <v>0</v>
      </c>
      <c r="X62" s="96"/>
      <c r="Y62" s="106"/>
      <c r="Z62" s="142">
        <f t="shared" ref="Z62" si="20">Y62*10</f>
        <v>0</v>
      </c>
      <c r="AA62" s="96"/>
      <c r="AB62" s="108"/>
      <c r="AC62" s="109"/>
      <c r="AD62" s="96"/>
      <c r="AE62" s="5">
        <f t="shared" si="5"/>
        <v>1</v>
      </c>
      <c r="AF62" s="5"/>
      <c r="AG62" s="1"/>
      <c r="AH62" s="66"/>
      <c r="AI62" s="1"/>
    </row>
    <row r="63" spans="1:35" ht="11" x14ac:dyDescent="0.15">
      <c r="A63" s="187" t="s">
        <v>103</v>
      </c>
      <c r="B63" s="188"/>
      <c r="C63" s="179">
        <v>2.12</v>
      </c>
      <c r="D63" s="180">
        <v>2.04</v>
      </c>
      <c r="E63" s="7"/>
      <c r="F63" s="111">
        <v>4875454</v>
      </c>
      <c r="G63" s="104"/>
      <c r="H63" s="192" t="s">
        <v>102</v>
      </c>
      <c r="I63" s="193"/>
      <c r="J63" s="193"/>
      <c r="K63" s="193"/>
      <c r="L63" s="105"/>
      <c r="M63" s="259" t="s">
        <v>77</v>
      </c>
      <c r="N63" s="260"/>
      <c r="O63" s="96"/>
      <c r="P63" s="197">
        <v>1</v>
      </c>
      <c r="Q63" s="196"/>
      <c r="R63" s="96"/>
      <c r="S63" s="106"/>
      <c r="T63" s="142">
        <f t="shared" si="2"/>
        <v>0</v>
      </c>
      <c r="U63" s="96"/>
      <c r="V63" s="106"/>
      <c r="W63" s="142">
        <f t="shared" si="3"/>
        <v>0</v>
      </c>
      <c r="X63" s="96"/>
      <c r="Y63" s="106"/>
      <c r="Z63" s="142">
        <f t="shared" si="4"/>
        <v>0</v>
      </c>
      <c r="AA63" s="96"/>
      <c r="AB63" s="108"/>
      <c r="AC63" s="109"/>
      <c r="AD63" s="96"/>
      <c r="AE63" s="5">
        <f t="shared" si="5"/>
        <v>1</v>
      </c>
      <c r="AF63" s="5"/>
      <c r="AG63" s="1"/>
      <c r="AH63" s="66"/>
      <c r="AI63" s="1"/>
    </row>
    <row r="64" spans="1:35" ht="14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2"/>
      <c r="M64" s="52"/>
      <c r="N64" s="66"/>
      <c r="O64" s="51"/>
      <c r="P64" s="51"/>
      <c r="Q64" s="53" t="s">
        <v>104</v>
      </c>
      <c r="R64" s="51"/>
      <c r="S64" s="54">
        <f>SUM(S27:S63)</f>
        <v>0</v>
      </c>
      <c r="T64" s="54">
        <f>SUM(T27:T63)</f>
        <v>0</v>
      </c>
      <c r="U64" s="55"/>
      <c r="V64" s="54">
        <f>SUM(V27:V63)</f>
        <v>0</v>
      </c>
      <c r="W64" s="54">
        <f>SUM(W27:W63)</f>
        <v>0</v>
      </c>
      <c r="X64" s="55"/>
      <c r="Y64" s="54">
        <f>SUM(Y27:Y63)</f>
        <v>0</v>
      </c>
      <c r="Z64" s="54">
        <f>SUM(Z27:Z63)</f>
        <v>0</v>
      </c>
      <c r="AA64" s="113"/>
      <c r="AB64" s="47"/>
      <c r="AC64" s="48"/>
      <c r="AD64" s="49"/>
      <c r="AE64" s="5">
        <v>1</v>
      </c>
      <c r="AF64" s="66"/>
      <c r="AG64" s="1"/>
      <c r="AH64" s="66"/>
      <c r="AI64" s="1"/>
    </row>
    <row r="65" spans="1:35" ht="6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6"/>
      <c r="O65" s="52"/>
      <c r="P65" s="57"/>
      <c r="Q65" s="57"/>
      <c r="R65" s="52"/>
      <c r="S65" s="57"/>
      <c r="T65" s="57"/>
      <c r="U65" s="58"/>
      <c r="V65" s="57"/>
      <c r="W65" s="57"/>
      <c r="X65" s="58"/>
      <c r="Y65" s="57"/>
      <c r="Z65" s="57"/>
      <c r="AA65" s="113"/>
      <c r="AB65" s="59"/>
      <c r="AC65" s="60"/>
      <c r="AD65" s="49"/>
      <c r="AE65" s="5">
        <v>1</v>
      </c>
      <c r="AF65" s="66"/>
      <c r="AG65" s="1"/>
      <c r="AH65" s="66"/>
      <c r="AI65" s="1"/>
    </row>
    <row r="66" spans="1:35" ht="14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6"/>
      <c r="O66" s="52"/>
      <c r="P66" s="57"/>
      <c r="Q66" s="57"/>
      <c r="R66" s="52"/>
      <c r="S66" s="57"/>
      <c r="T66" s="57"/>
      <c r="U66" s="58"/>
      <c r="V66" s="57"/>
      <c r="W66" s="56" t="s">
        <v>116</v>
      </c>
      <c r="X66" s="58"/>
      <c r="Y66" s="261">
        <f>SUM(S64, V64, Y64)/108</f>
        <v>0</v>
      </c>
      <c r="Z66" s="262"/>
      <c r="AA66" s="113"/>
      <c r="AB66" s="59"/>
      <c r="AC66" s="60"/>
      <c r="AD66" s="49"/>
      <c r="AE66" s="5">
        <v>1</v>
      </c>
      <c r="AF66" s="66"/>
      <c r="AG66" s="1"/>
      <c r="AH66" s="66"/>
      <c r="AI66" s="1"/>
    </row>
    <row r="67" spans="1:35" ht="12" customHeight="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45"/>
      <c r="N67" s="61"/>
      <c r="O67" s="61"/>
      <c r="P67" s="61"/>
      <c r="Q67" s="61"/>
      <c r="R67" s="61"/>
      <c r="S67" s="252" t="s">
        <v>114</v>
      </c>
      <c r="T67" s="252"/>
      <c r="U67" s="252"/>
      <c r="V67" s="252"/>
      <c r="W67" s="252"/>
      <c r="X67" s="252"/>
      <c r="Y67" s="252"/>
      <c r="Z67" s="252"/>
      <c r="AA67" s="96"/>
      <c r="AB67" s="108"/>
      <c r="AC67" s="109"/>
      <c r="AD67" s="96"/>
      <c r="AE67" s="5">
        <v>1</v>
      </c>
      <c r="AF67" s="5"/>
      <c r="AG67" s="1"/>
      <c r="AH67" s="66"/>
      <c r="AI67" s="1"/>
    </row>
    <row r="68" spans="1:35" ht="11.25" customHeight="1" x14ac:dyDescent="0.15">
      <c r="A68" s="132"/>
      <c r="B68" s="133"/>
      <c r="C68" s="134"/>
      <c r="D68" s="135"/>
      <c r="E68" s="136"/>
      <c r="F68" s="137"/>
      <c r="G68" s="137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252" t="s">
        <v>115</v>
      </c>
      <c r="T68" s="252"/>
      <c r="U68" s="252"/>
      <c r="V68" s="252"/>
      <c r="W68" s="252"/>
      <c r="X68" s="252"/>
      <c r="Y68" s="252"/>
      <c r="Z68" s="252"/>
      <c r="AA68" s="5"/>
      <c r="AB68" s="5"/>
      <c r="AC68" s="5"/>
      <c r="AD68" s="5"/>
      <c r="AE68" s="5">
        <v>1</v>
      </c>
      <c r="AF68" s="5"/>
      <c r="AG68" s="5"/>
      <c r="AH68" s="66"/>
      <c r="AI68" s="1"/>
    </row>
    <row r="69" spans="1:35" ht="14" customHeight="1" x14ac:dyDescent="0.15">
      <c r="A69" s="256" t="s">
        <v>105</v>
      </c>
      <c r="B69" s="257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8"/>
      <c r="AA69" s="96"/>
      <c r="AB69" s="108"/>
      <c r="AC69" s="109"/>
      <c r="AD69" s="96"/>
      <c r="AE69" s="5">
        <v>1</v>
      </c>
      <c r="AF69" s="5"/>
      <c r="AG69" s="1"/>
      <c r="AH69" s="66"/>
      <c r="AI69" s="1"/>
    </row>
    <row r="70" spans="1:35" ht="20.25" customHeight="1" x14ac:dyDescent="0.15">
      <c r="A70" s="253"/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  <c r="X70" s="254"/>
      <c r="Y70" s="254"/>
      <c r="Z70" s="255"/>
      <c r="AA70" s="96"/>
      <c r="AB70" s="108"/>
      <c r="AC70" s="109"/>
      <c r="AD70" s="96"/>
      <c r="AE70" s="5">
        <v>1</v>
      </c>
      <c r="AF70" s="5"/>
      <c r="AG70" s="1"/>
      <c r="AH70" s="66"/>
      <c r="AI70" s="1"/>
    </row>
    <row r="71" spans="1:35" ht="20.25" customHeight="1" x14ac:dyDescent="0.15">
      <c r="A71" s="253"/>
      <c r="B71" s="254"/>
      <c r="C71" s="254"/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5"/>
      <c r="AA71" s="96"/>
      <c r="AB71" s="108"/>
      <c r="AC71" s="109"/>
      <c r="AD71" s="96"/>
      <c r="AE71" s="5">
        <v>1</v>
      </c>
      <c r="AF71" s="5"/>
      <c r="AG71" s="1"/>
      <c r="AH71" s="66"/>
      <c r="AI71" s="1"/>
    </row>
    <row r="72" spans="1:35" ht="11" x14ac:dyDescent="0.15">
      <c r="A72" s="1"/>
      <c r="C72" s="85"/>
      <c r="D72" s="5"/>
      <c r="E72" s="3"/>
      <c r="F72" s="6"/>
      <c r="G72" s="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96"/>
      <c r="AB72" s="108"/>
      <c r="AC72" s="109"/>
      <c r="AD72" s="96"/>
      <c r="AE72" s="5"/>
      <c r="AF72" s="5"/>
      <c r="AG72" s="1"/>
      <c r="AH72" s="66"/>
      <c r="AI72" s="1"/>
    </row>
    <row r="73" spans="1:35" ht="12.75" customHeight="1" x14ac:dyDescent="0.15">
      <c r="A73" s="1"/>
      <c r="C73" s="85"/>
      <c r="D73" s="5"/>
      <c r="E73" s="3"/>
      <c r="F73" s="6"/>
      <c r="G73" s="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5"/>
      <c r="AB73" s="5"/>
      <c r="AC73" s="5"/>
      <c r="AD73" s="5"/>
      <c r="AE73" s="5"/>
      <c r="AF73" s="5"/>
      <c r="AG73" s="5"/>
      <c r="AH73" s="66"/>
      <c r="AI73" s="1"/>
    </row>
    <row r="74" spans="1:35" ht="11.25" customHeight="1" x14ac:dyDescent="0.15">
      <c r="A74" s="1"/>
      <c r="C74" s="85"/>
      <c r="D74" s="5"/>
      <c r="E74" s="3"/>
      <c r="F74" s="6"/>
      <c r="G74" s="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5"/>
      <c r="AB74" s="5"/>
      <c r="AC74" s="5"/>
      <c r="AD74" s="5"/>
      <c r="AE74" s="5"/>
      <c r="AF74" s="5"/>
      <c r="AG74" s="5"/>
      <c r="AH74" s="66"/>
      <c r="AI74" s="1"/>
    </row>
    <row r="75" spans="1:35" ht="30" customHeight="1" x14ac:dyDescent="0.15">
      <c r="A75" s="1"/>
      <c r="C75" s="85"/>
      <c r="D75" s="5"/>
      <c r="E75" s="3"/>
      <c r="F75" s="6"/>
      <c r="G75" s="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5"/>
      <c r="AB75" s="5"/>
      <c r="AC75" s="5"/>
      <c r="AD75" s="5"/>
      <c r="AE75" s="5"/>
      <c r="AF75" s="5"/>
      <c r="AG75" s="5"/>
      <c r="AH75" s="66"/>
      <c r="AI75" s="1"/>
    </row>
    <row r="76" spans="1:35" ht="30" customHeight="1" x14ac:dyDescent="0.15">
      <c r="A76" s="1"/>
      <c r="C76" s="85"/>
      <c r="D76" s="5"/>
      <c r="E76" s="3"/>
      <c r="F76" s="6"/>
      <c r="G76" s="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5"/>
      <c r="AB76" s="5"/>
      <c r="AC76" s="5"/>
      <c r="AD76" s="5"/>
      <c r="AE76" s="5"/>
      <c r="AF76" s="5"/>
      <c r="AG76" s="5"/>
      <c r="AH76" s="66"/>
      <c r="AI76" s="1"/>
    </row>
    <row r="77" spans="1:35" ht="30" customHeight="1" x14ac:dyDescent="0.15">
      <c r="A77" s="1"/>
      <c r="C77" s="85"/>
      <c r="D77" s="5"/>
      <c r="E77" s="3"/>
      <c r="F77" s="6"/>
      <c r="G77" s="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"/>
      <c r="AB77" s="6"/>
      <c r="AC77" s="6"/>
      <c r="AD77" s="6"/>
      <c r="AE77" s="5"/>
      <c r="AF77" s="6"/>
      <c r="AG77" s="6"/>
      <c r="AH77" s="114"/>
      <c r="AI77" s="1"/>
    </row>
    <row r="78" spans="1:35" ht="30" customHeight="1" x14ac:dyDescent="0.15">
      <c r="A78" s="1"/>
      <c r="C78" s="85"/>
      <c r="D78" s="5"/>
      <c r="E78" s="3"/>
      <c r="F78" s="6"/>
      <c r="G78" s="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1"/>
      <c r="AC78" s="4"/>
      <c r="AD78" s="4"/>
      <c r="AE78" s="66"/>
      <c r="AF78" s="66"/>
      <c r="AH78" s="1"/>
      <c r="AI78" s="1"/>
    </row>
    <row r="79" spans="1:35" ht="30" customHeight="1" x14ac:dyDescent="0.15">
      <c r="A79" s="1"/>
      <c r="C79" s="85"/>
      <c r="D79" s="5"/>
      <c r="E79" s="3"/>
      <c r="F79" s="6"/>
      <c r="G79" s="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1"/>
      <c r="AC79" s="4"/>
      <c r="AD79" s="4"/>
      <c r="AE79" s="66"/>
      <c r="AF79" s="66"/>
      <c r="AH79" s="1"/>
      <c r="AI79" s="1"/>
    </row>
    <row r="80" spans="1:35" ht="30" customHeight="1" x14ac:dyDescent="0.15">
      <c r="A80" s="1"/>
      <c r="C80" s="85"/>
      <c r="D80" s="5"/>
      <c r="E80" s="3"/>
      <c r="F80" s="6"/>
      <c r="G80" s="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1"/>
      <c r="AC80" s="4"/>
      <c r="AD80" s="4"/>
      <c r="AE80" s="66"/>
      <c r="AF80" s="66"/>
      <c r="AH80" s="1"/>
      <c r="AI80" s="1"/>
    </row>
  </sheetData>
  <sheetProtection algorithmName="SHA-512" hashValue="gCEXWhwTdUn4qaQf0yBzoWiW4KzbvLcWQDK+le7oma2jidfySb8m4nruecTqXkxSFNt5TnR9w6Wai8+77td/Ag==" saltValue="KOOhZGM4SdUeFmXGBTALTQ==" spinCount="100000" sheet="1" autoFilter="0"/>
  <autoFilter ref="AE1:AE81" xr:uid="{00000000-0009-0000-0000-000000000000}"/>
  <sortState xmlns:xlrd2="http://schemas.microsoft.com/office/spreadsheetml/2017/richdata2" ref="A32:A64">
    <sortCondition ref="A32:A64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87E75742-597D-1C4D-A884-CFA0C2F01687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EB4F6433-104A-5E42-A412-15A65DBA6901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AAE0F5AC-ABBA-F942-B715-F77EE378C6CA}"/>
    </customSheetView>
  </customSheetViews>
  <mergeCells count="236">
    <mergeCell ref="M58:N58"/>
    <mergeCell ref="P58:Q58"/>
    <mergeCell ref="M55:N55"/>
    <mergeCell ref="P55:Q55"/>
    <mergeCell ref="H56:K56"/>
    <mergeCell ref="M56:N56"/>
    <mergeCell ref="P56:Q56"/>
    <mergeCell ref="M60:N60"/>
    <mergeCell ref="M49:N49"/>
    <mergeCell ref="H51:K51"/>
    <mergeCell ref="M51:N51"/>
    <mergeCell ref="P49:Q49"/>
    <mergeCell ref="H57:K57"/>
    <mergeCell ref="M57:N57"/>
    <mergeCell ref="P59:Q59"/>
    <mergeCell ref="P60:Q60"/>
    <mergeCell ref="H58:K58"/>
    <mergeCell ref="H53:K53"/>
    <mergeCell ref="M53:N53"/>
    <mergeCell ref="P53:Q53"/>
    <mergeCell ref="H54:K54"/>
    <mergeCell ref="M54:N54"/>
    <mergeCell ref="P54:Q54"/>
    <mergeCell ref="M46:N46"/>
    <mergeCell ref="H44:K44"/>
    <mergeCell ref="M43:N43"/>
    <mergeCell ref="P43:Q43"/>
    <mergeCell ref="A71:Z71"/>
    <mergeCell ref="A70:Z70"/>
    <mergeCell ref="H62:K62"/>
    <mergeCell ref="A69:Z69"/>
    <mergeCell ref="S67:Z67"/>
    <mergeCell ref="M62:N62"/>
    <mergeCell ref="M63:N63"/>
    <mergeCell ref="H63:K63"/>
    <mergeCell ref="Y66:Z66"/>
    <mergeCell ref="S68:Z68"/>
    <mergeCell ref="A63:B63"/>
    <mergeCell ref="H61:K61"/>
    <mergeCell ref="H48:K48"/>
    <mergeCell ref="H49:K49"/>
    <mergeCell ref="M48:N48"/>
    <mergeCell ref="M44:N44"/>
    <mergeCell ref="P61:Q61"/>
    <mergeCell ref="P62:Q62"/>
    <mergeCell ref="P63:Q63"/>
    <mergeCell ref="P44:Q44"/>
    <mergeCell ref="P8:Z8"/>
    <mergeCell ref="P9:Z9"/>
    <mergeCell ref="P10:Z10"/>
    <mergeCell ref="H59:K59"/>
    <mergeCell ref="M59:N59"/>
    <mergeCell ref="M61:N61"/>
    <mergeCell ref="P12:Z12"/>
    <mergeCell ref="W11:Z11"/>
    <mergeCell ref="B10:I10"/>
    <mergeCell ref="E11:I11"/>
    <mergeCell ref="M45:N45"/>
    <mergeCell ref="M52:N52"/>
    <mergeCell ref="G18:I18"/>
    <mergeCell ref="P13:Z13"/>
    <mergeCell ref="P14:Z14"/>
    <mergeCell ref="E18:F18"/>
    <mergeCell ref="N20:R20"/>
    <mergeCell ref="H60:K60"/>
    <mergeCell ref="H50:K50"/>
    <mergeCell ref="H52:K52"/>
    <mergeCell ref="H46:K46"/>
    <mergeCell ref="H38:K38"/>
    <mergeCell ref="H39:K39"/>
    <mergeCell ref="H55:K55"/>
    <mergeCell ref="H43:K43"/>
    <mergeCell ref="AB21:AC21"/>
    <mergeCell ref="V21:W21"/>
    <mergeCell ref="Y21:Z21"/>
    <mergeCell ref="S21:T21"/>
    <mergeCell ref="P21:Q21"/>
    <mergeCell ref="M22:N22"/>
    <mergeCell ref="H34:K34"/>
    <mergeCell ref="M40:N40"/>
    <mergeCell ref="M37:N37"/>
    <mergeCell ref="M29:N29"/>
    <mergeCell ref="M36:N36"/>
    <mergeCell ref="P36:Q36"/>
    <mergeCell ref="H27:K27"/>
    <mergeCell ref="M42:N42"/>
    <mergeCell ref="H41:K41"/>
    <mergeCell ref="M41:N41"/>
    <mergeCell ref="P41:Q41"/>
    <mergeCell ref="P40:Q40"/>
    <mergeCell ref="P42:Q42"/>
    <mergeCell ref="P37:Q37"/>
    <mergeCell ref="P38:Q38"/>
    <mergeCell ref="P39:Q39"/>
    <mergeCell ref="M39:N39"/>
    <mergeCell ref="A6:Z6"/>
    <mergeCell ref="B11:C11"/>
    <mergeCell ref="H33:K33"/>
    <mergeCell ref="M50:N50"/>
    <mergeCell ref="H23:K23"/>
    <mergeCell ref="H31:K31"/>
    <mergeCell ref="H42:K42"/>
    <mergeCell ref="H32:K32"/>
    <mergeCell ref="M32:N32"/>
    <mergeCell ref="H47:K47"/>
    <mergeCell ref="M47:N47"/>
    <mergeCell ref="N25:Z25"/>
    <mergeCell ref="H45:K45"/>
    <mergeCell ref="P11:U11"/>
    <mergeCell ref="J18:Z18"/>
    <mergeCell ref="P15:Z15"/>
    <mergeCell ref="B8:I8"/>
    <mergeCell ref="B9:I9"/>
    <mergeCell ref="B12:I12"/>
    <mergeCell ref="B13:I13"/>
    <mergeCell ref="B14:I14"/>
    <mergeCell ref="G17:I17"/>
    <mergeCell ref="M23:N23"/>
    <mergeCell ref="H36:K36"/>
    <mergeCell ref="P45:Q45"/>
    <mergeCell ref="P46:Q46"/>
    <mergeCell ref="P47:Q47"/>
    <mergeCell ref="P48:Q48"/>
    <mergeCell ref="P51:Q51"/>
    <mergeCell ref="P57:Q57"/>
    <mergeCell ref="P52:Q52"/>
    <mergeCell ref="B15:I15"/>
    <mergeCell ref="P50:Q50"/>
    <mergeCell ref="P22:Q22"/>
    <mergeCell ref="P23:Q23"/>
    <mergeCell ref="H37:K37"/>
    <mergeCell ref="M34:N34"/>
    <mergeCell ref="M31:N31"/>
    <mergeCell ref="H28:K28"/>
    <mergeCell ref="M28:N28"/>
    <mergeCell ref="H35:K35"/>
    <mergeCell ref="H30:K30"/>
    <mergeCell ref="M30:N30"/>
    <mergeCell ref="H29:K29"/>
    <mergeCell ref="J17:M17"/>
    <mergeCell ref="N17:Z17"/>
    <mergeCell ref="P32:Q32"/>
    <mergeCell ref="P30:Q30"/>
    <mergeCell ref="M38:N38"/>
    <mergeCell ref="S19:Z19"/>
    <mergeCell ref="H40:K40"/>
    <mergeCell ref="A33:B33"/>
    <mergeCell ref="A34:B34"/>
    <mergeCell ref="A35:B35"/>
    <mergeCell ref="S20:Z20"/>
    <mergeCell ref="M33:N33"/>
    <mergeCell ref="M35:N35"/>
    <mergeCell ref="P33:Q33"/>
    <mergeCell ref="P35:Q35"/>
    <mergeCell ref="P28:Q28"/>
    <mergeCell ref="P29:Q29"/>
    <mergeCell ref="P31:Q31"/>
    <mergeCell ref="P34:Q34"/>
    <mergeCell ref="M27:N27"/>
    <mergeCell ref="P27:Q27"/>
    <mergeCell ref="A23:B23"/>
    <mergeCell ref="A22:B22"/>
    <mergeCell ref="C19:M19"/>
    <mergeCell ref="C20:M20"/>
    <mergeCell ref="C21:M21"/>
    <mergeCell ref="A36:B36"/>
    <mergeCell ref="A38:B38"/>
    <mergeCell ref="A58:B58"/>
    <mergeCell ref="A59:B59"/>
    <mergeCell ref="A60:B60"/>
    <mergeCell ref="A61:B61"/>
    <mergeCell ref="A62:B62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39:B39"/>
    <mergeCell ref="A40:B40"/>
    <mergeCell ref="A41:B41"/>
    <mergeCell ref="A42:B42"/>
    <mergeCell ref="A43:B43"/>
    <mergeCell ref="A44:B44"/>
    <mergeCell ref="A27:B27"/>
    <mergeCell ref="A28:B28"/>
    <mergeCell ref="A29:B29"/>
    <mergeCell ref="A30:B30"/>
    <mergeCell ref="A31:B31"/>
    <mergeCell ref="A32:B32"/>
    <mergeCell ref="C22:D23"/>
    <mergeCell ref="C27:D27"/>
    <mergeCell ref="C28:D28"/>
    <mergeCell ref="C29:D29"/>
    <mergeCell ref="C30:D30"/>
    <mergeCell ref="C31:D31"/>
    <mergeCell ref="C32:D32"/>
    <mergeCell ref="C33:D33"/>
    <mergeCell ref="A37:B37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</mergeCells>
  <phoneticPr fontId="0" type="noConversion"/>
  <printOptions horizontalCentered="1"/>
  <pageMargins left="0" right="0" top="0.36" bottom="0.13" header="0.18" footer="0.05"/>
  <pageSetup scale="90" orientation="portrait" r:id="rId1"/>
  <headerFooter alignWithMargins="0">
    <oddHeader>&amp;Rprinted on: &amp;D</oddHeader>
    <oddFooter>&amp;C&amp;Pof&amp;N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1107-5989-6C44-8BFA-DF600859CCBA}">
  <dimension ref="A1:Q55"/>
  <sheetViews>
    <sheetView zoomScale="130" zoomScaleNormal="130" workbookViewId="0">
      <selection activeCell="H6" sqref="H6"/>
    </sheetView>
  </sheetViews>
  <sheetFormatPr baseColWidth="10" defaultColWidth="11.5" defaultRowHeight="13" x14ac:dyDescent="0.2"/>
  <cols>
    <col min="1" max="1" width="10.83203125" style="8"/>
    <col min="2" max="2" width="20.83203125" style="8" customWidth="1"/>
    <col min="3" max="3" width="22.6640625" style="16" customWidth="1"/>
    <col min="4" max="4" width="7" style="44" customWidth="1"/>
    <col min="6" max="6" width="10.83203125" style="153"/>
    <col min="7" max="7" width="20.6640625" style="153" customWidth="1"/>
    <col min="8" max="8" width="10.83203125" style="154"/>
    <col min="9" max="9" width="15.83203125" style="155" customWidth="1"/>
    <col min="10" max="10" width="10.83203125" style="153"/>
    <col min="11" max="11" width="20.6640625" style="153" customWidth="1"/>
    <col min="12" max="12" width="10.83203125" style="154"/>
    <col min="13" max="13" width="15.83203125" style="155" customWidth="1"/>
    <col min="14" max="14" width="10.83203125" style="153"/>
    <col min="15" max="15" width="20.6640625" style="153" customWidth="1"/>
    <col min="16" max="16" width="10.83203125" style="154"/>
    <col min="17" max="17" width="15.83203125" style="155" customWidth="1"/>
  </cols>
  <sheetData>
    <row r="1" spans="1:17" x14ac:dyDescent="0.2">
      <c r="A1" s="161" t="s">
        <v>107</v>
      </c>
      <c r="B1" s="161" t="s">
        <v>108</v>
      </c>
      <c r="C1" s="162" t="s">
        <v>38</v>
      </c>
      <c r="D1" s="161" t="s">
        <v>109</v>
      </c>
      <c r="E1" s="163" t="s">
        <v>110</v>
      </c>
      <c r="F1" s="164" t="s">
        <v>33</v>
      </c>
      <c r="G1" s="164" t="s">
        <v>111</v>
      </c>
      <c r="H1" s="164" t="s">
        <v>112</v>
      </c>
      <c r="I1" s="165" t="s">
        <v>113</v>
      </c>
      <c r="J1" s="166" t="s">
        <v>33</v>
      </c>
      <c r="K1" s="166" t="s">
        <v>111</v>
      </c>
      <c r="L1" s="166" t="s">
        <v>112</v>
      </c>
      <c r="M1" s="167" t="s">
        <v>113</v>
      </c>
      <c r="N1" s="168" t="s">
        <v>33</v>
      </c>
      <c r="O1" s="168" t="s">
        <v>111</v>
      </c>
      <c r="P1" s="168" t="s">
        <v>112</v>
      </c>
      <c r="Q1" s="156" t="s">
        <v>113</v>
      </c>
    </row>
    <row r="2" spans="1:17" x14ac:dyDescent="0.2">
      <c r="A2" s="169"/>
      <c r="B2" s="170">
        <f>'2025 Ground Cover -V5'!$E$18</f>
        <v>0</v>
      </c>
      <c r="C2" s="157" t="s">
        <v>106</v>
      </c>
      <c r="D2" s="171">
        <v>4874144</v>
      </c>
      <c r="E2" s="170">
        <v>25619</v>
      </c>
      <c r="F2" s="172">
        <f>'2025 Ground Cover -V5'!$S$21</f>
        <v>0</v>
      </c>
      <c r="G2" s="172">
        <f>'2025 Ground Cover -V5'!$S$21</f>
        <v>0</v>
      </c>
      <c r="H2" s="173" t="str">
        <f>'2025 Ground Cover -V5'!$S$27</f>
        <v>S/O</v>
      </c>
      <c r="I2" s="174"/>
      <c r="J2" s="172">
        <f>'2025 Ground Cover -V5'!$V$21</f>
        <v>0</v>
      </c>
      <c r="K2" s="172">
        <f>'2025 Ground Cover -V5'!$V$21</f>
        <v>0</v>
      </c>
      <c r="L2" s="173" t="str">
        <f>'2025 Ground Cover -V5'!$V$27</f>
        <v>S/O</v>
      </c>
      <c r="M2" s="174"/>
      <c r="N2" s="172">
        <f>'2025 Ground Cover -V5'!$Y$21</f>
        <v>0</v>
      </c>
      <c r="O2" s="172">
        <f>'2025 Ground Cover -V5'!$Y$21</f>
        <v>0</v>
      </c>
      <c r="P2" s="173" t="str">
        <f>'2025 Ground Cover -V5'!$Y$27</f>
        <v>S/O</v>
      </c>
    </row>
    <row r="3" spans="1:17" x14ac:dyDescent="0.2">
      <c r="A3" s="169"/>
      <c r="B3" s="170">
        <f>'2025 Ground Cover -V5'!$E$18</f>
        <v>0</v>
      </c>
      <c r="C3" s="157" t="s">
        <v>46</v>
      </c>
      <c r="D3" s="171">
        <v>4874134</v>
      </c>
      <c r="E3" s="170">
        <v>22004</v>
      </c>
      <c r="F3" s="172">
        <f>'2025 Ground Cover -V5'!$S$21</f>
        <v>0</v>
      </c>
      <c r="G3" s="172">
        <f>'2025 Ground Cover -V5'!$S$21</f>
        <v>0</v>
      </c>
      <c r="H3" s="173">
        <f>'2025 Ground Cover -V5'!$S$28</f>
        <v>0</v>
      </c>
      <c r="I3" s="174"/>
      <c r="J3" s="172">
        <f>'2025 Ground Cover -V5'!$V$21</f>
        <v>0</v>
      </c>
      <c r="K3" s="172">
        <f>'2025 Ground Cover -V5'!$V$21</f>
        <v>0</v>
      </c>
      <c r="L3" s="173">
        <f>'2025 Ground Cover -V5'!$V$28</f>
        <v>0</v>
      </c>
      <c r="M3" s="174"/>
      <c r="N3" s="172">
        <f>'2025 Ground Cover -V5'!$Y$21</f>
        <v>0</v>
      </c>
      <c r="O3" s="172">
        <f>'2025 Ground Cover -V5'!$Y$21</f>
        <v>0</v>
      </c>
      <c r="P3" s="173">
        <f>'2025 Ground Cover -V5'!$Y$28</f>
        <v>0</v>
      </c>
    </row>
    <row r="4" spans="1:17" x14ac:dyDescent="0.2">
      <c r="A4" s="169"/>
      <c r="B4" s="170">
        <f>'2025 Ground Cover -V5'!$E$18</f>
        <v>0</v>
      </c>
      <c r="C4" s="158" t="s">
        <v>49</v>
      </c>
      <c r="D4" s="171">
        <v>4874114</v>
      </c>
      <c r="E4" s="170">
        <v>18952</v>
      </c>
      <c r="F4" s="172">
        <f>'2025 Ground Cover -V5'!$S$21</f>
        <v>0</v>
      </c>
      <c r="G4" s="172">
        <f>'2025 Ground Cover -V5'!$S$21</f>
        <v>0</v>
      </c>
      <c r="H4" s="173" t="str">
        <f>'2025 Ground Cover -V5'!$S$29</f>
        <v>S/O</v>
      </c>
      <c r="I4" s="174"/>
      <c r="J4" s="172">
        <f>'2025 Ground Cover -V5'!$V$21</f>
        <v>0</v>
      </c>
      <c r="K4" s="172">
        <f>'2025 Ground Cover -V5'!$V$21</f>
        <v>0</v>
      </c>
      <c r="L4" s="173" t="str">
        <f>'2025 Ground Cover -V5'!$V$29</f>
        <v>S/O</v>
      </c>
      <c r="M4" s="174"/>
      <c r="N4" s="172">
        <f>'2025 Ground Cover -V5'!$Y$21</f>
        <v>0</v>
      </c>
      <c r="O4" s="172">
        <f>'2025 Ground Cover -V5'!$Y$21</f>
        <v>0</v>
      </c>
      <c r="P4" s="173" t="str">
        <f>'2025 Ground Cover -V5'!$Y$29</f>
        <v>S/O</v>
      </c>
    </row>
    <row r="5" spans="1:17" x14ac:dyDescent="0.2">
      <c r="A5" s="169"/>
      <c r="B5" s="170">
        <f>'2025 Ground Cover -V5'!$E$18</f>
        <v>0</v>
      </c>
      <c r="C5" s="157" t="s">
        <v>50</v>
      </c>
      <c r="D5" s="171">
        <v>4874124</v>
      </c>
      <c r="E5" s="170">
        <v>18950</v>
      </c>
      <c r="F5" s="172">
        <f>'2025 Ground Cover -V5'!$S$21</f>
        <v>0</v>
      </c>
      <c r="G5" s="172">
        <f>'2025 Ground Cover -V5'!$S$21</f>
        <v>0</v>
      </c>
      <c r="H5" s="173">
        <f>'2025 Ground Cover -V5'!$S$30</f>
        <v>0</v>
      </c>
      <c r="I5" s="174"/>
      <c r="J5" s="172">
        <f>'2025 Ground Cover -V5'!$V$21</f>
        <v>0</v>
      </c>
      <c r="K5" s="172">
        <f>'2025 Ground Cover -V5'!$V$21</f>
        <v>0</v>
      </c>
      <c r="L5" s="173">
        <f>'2025 Ground Cover -V5'!$V$30</f>
        <v>0</v>
      </c>
      <c r="M5" s="174"/>
      <c r="N5" s="172">
        <f>'2025 Ground Cover -V5'!$Y$21</f>
        <v>0</v>
      </c>
      <c r="O5" s="172">
        <f>'2025 Ground Cover -V5'!$Y$21</f>
        <v>0</v>
      </c>
      <c r="P5" s="173">
        <f>'2025 Ground Cover -V5'!$Y$30</f>
        <v>0</v>
      </c>
    </row>
    <row r="6" spans="1:17" x14ac:dyDescent="0.2">
      <c r="A6" s="169"/>
      <c r="B6" s="170">
        <f>'2025 Ground Cover -V5'!$E$18</f>
        <v>0</v>
      </c>
      <c r="C6" s="158" t="s">
        <v>52</v>
      </c>
      <c r="D6" s="171">
        <v>4874164</v>
      </c>
      <c r="E6" s="170">
        <v>18951</v>
      </c>
      <c r="F6" s="172">
        <f>'2025 Ground Cover -V5'!$S$21</f>
        <v>0</v>
      </c>
      <c r="G6" s="172">
        <f>'2025 Ground Cover -V5'!$S$21</f>
        <v>0</v>
      </c>
      <c r="H6" s="173">
        <f>'2025 Ground Cover -V5'!$S$31</f>
        <v>0</v>
      </c>
      <c r="I6" s="174"/>
      <c r="J6" s="172">
        <f>'2025 Ground Cover -V5'!$V$21</f>
        <v>0</v>
      </c>
      <c r="K6" s="172">
        <f>'2025 Ground Cover -V5'!$V$21</f>
        <v>0</v>
      </c>
      <c r="L6" s="173">
        <f>'2025 Ground Cover -V5'!$V$31</f>
        <v>0</v>
      </c>
      <c r="M6" s="174"/>
      <c r="N6" s="172">
        <f>'2025 Ground Cover -V5'!$Y$21</f>
        <v>0</v>
      </c>
      <c r="O6" s="172">
        <f>'2025 Ground Cover -V5'!$Y$21</f>
        <v>0</v>
      </c>
      <c r="P6" s="173">
        <f>'2025 Ground Cover -V5'!$Y$31</f>
        <v>0</v>
      </c>
    </row>
    <row r="7" spans="1:17" x14ac:dyDescent="0.2">
      <c r="A7" s="169"/>
      <c r="B7" s="170">
        <f>'2025 Ground Cover -V5'!$E$18</f>
        <v>0</v>
      </c>
      <c r="C7" s="157" t="s">
        <v>51</v>
      </c>
      <c r="D7" s="175">
        <v>4874204</v>
      </c>
      <c r="E7" s="170">
        <v>18949</v>
      </c>
      <c r="F7" s="172">
        <f>'2025 Ground Cover -V5'!$S$21</f>
        <v>0</v>
      </c>
      <c r="G7" s="172">
        <f>'2025 Ground Cover -V5'!$S$21</f>
        <v>0</v>
      </c>
      <c r="H7" s="173">
        <f>'2025 Ground Cover -V5'!$S$32</f>
        <v>0</v>
      </c>
      <c r="I7" s="174"/>
      <c r="J7" s="172">
        <f>'2025 Ground Cover -V5'!$V$21</f>
        <v>0</v>
      </c>
      <c r="K7" s="172">
        <f>'2025 Ground Cover -V5'!$V$21</f>
        <v>0</v>
      </c>
      <c r="L7" s="173">
        <f>'2025 Ground Cover -V5'!$V$32</f>
        <v>0</v>
      </c>
      <c r="M7" s="174"/>
      <c r="N7" s="172">
        <f>'2025 Ground Cover -V5'!$Y$21</f>
        <v>0</v>
      </c>
      <c r="O7" s="172">
        <f>'2025 Ground Cover -V5'!$Y$21</f>
        <v>0</v>
      </c>
      <c r="P7" s="173">
        <f>'2025 Ground Cover -V5'!$Y$32</f>
        <v>0</v>
      </c>
    </row>
    <row r="8" spans="1:17" x14ac:dyDescent="0.2">
      <c r="A8" s="169"/>
      <c r="B8" s="170">
        <f>'2025 Ground Cover -V5'!$E$18</f>
        <v>0</v>
      </c>
      <c r="C8" s="158" t="s">
        <v>53</v>
      </c>
      <c r="D8" s="171">
        <v>4874194</v>
      </c>
      <c r="E8" s="170">
        <v>20775</v>
      </c>
      <c r="F8" s="172">
        <f>'2025 Ground Cover -V5'!$S$21</f>
        <v>0</v>
      </c>
      <c r="G8" s="172">
        <f>'2025 Ground Cover -V5'!$S$21</f>
        <v>0</v>
      </c>
      <c r="H8" s="173" t="str">
        <f>'2025 Ground Cover -V5'!$S$33</f>
        <v>S/O</v>
      </c>
      <c r="I8" s="174"/>
      <c r="J8" s="172">
        <f>'2025 Ground Cover -V5'!$V$21</f>
        <v>0</v>
      </c>
      <c r="K8" s="172">
        <f>'2025 Ground Cover -V5'!$V$21</f>
        <v>0</v>
      </c>
      <c r="L8" s="173" t="str">
        <f>'2025 Ground Cover -V5'!$V$33</f>
        <v>S/O</v>
      </c>
      <c r="M8" s="174"/>
      <c r="N8" s="172">
        <f>'2025 Ground Cover -V5'!$Y$21</f>
        <v>0</v>
      </c>
      <c r="O8" s="172">
        <f>'2025 Ground Cover -V5'!$Y$21</f>
        <v>0</v>
      </c>
      <c r="P8" s="173" t="str">
        <f>'2025 Ground Cover -V5'!$Y$33</f>
        <v>S/O</v>
      </c>
    </row>
    <row r="9" spans="1:17" x14ac:dyDescent="0.2">
      <c r="A9" s="169"/>
      <c r="B9" s="170">
        <f>'2025 Ground Cover -V5'!$E$18</f>
        <v>0</v>
      </c>
      <c r="C9" s="158" t="s">
        <v>54</v>
      </c>
      <c r="D9" s="175">
        <v>4874284</v>
      </c>
      <c r="E9" s="170">
        <v>18953</v>
      </c>
      <c r="F9" s="172">
        <f>'2025 Ground Cover -V5'!$S$21</f>
        <v>0</v>
      </c>
      <c r="G9" s="172">
        <f>'2025 Ground Cover -V5'!$S$21</f>
        <v>0</v>
      </c>
      <c r="H9" s="173">
        <f>'2025 Ground Cover -V5'!$S$34</f>
        <v>0</v>
      </c>
      <c r="I9" s="174"/>
      <c r="J9" s="172">
        <f>'2025 Ground Cover -V5'!$V$21</f>
        <v>0</v>
      </c>
      <c r="K9" s="172">
        <f>'2025 Ground Cover -V5'!$V$21</f>
        <v>0</v>
      </c>
      <c r="L9" s="173">
        <f>'2025 Ground Cover -V5'!$V$34</f>
        <v>0</v>
      </c>
      <c r="M9" s="174"/>
      <c r="N9" s="172">
        <f>'2025 Ground Cover -V5'!$Y$21</f>
        <v>0</v>
      </c>
      <c r="O9" s="172">
        <f>'2025 Ground Cover -V5'!$Y$21</f>
        <v>0</v>
      </c>
      <c r="P9" s="173">
        <f>'2025 Ground Cover -V5'!$Y$34</f>
        <v>0</v>
      </c>
    </row>
    <row r="10" spans="1:17" x14ac:dyDescent="0.2">
      <c r="A10" s="169"/>
      <c r="B10" s="170">
        <f>'2025 Ground Cover -V5'!$E$18</f>
        <v>0</v>
      </c>
      <c r="C10" s="158" t="s">
        <v>57</v>
      </c>
      <c r="D10" s="175">
        <v>4874304</v>
      </c>
      <c r="E10" s="170">
        <v>19814</v>
      </c>
      <c r="F10" s="172">
        <f>'2025 Ground Cover -V5'!$S$21</f>
        <v>0</v>
      </c>
      <c r="G10" s="172">
        <f>'2025 Ground Cover -V5'!$S$21</f>
        <v>0</v>
      </c>
      <c r="H10" s="173">
        <f>'2025 Ground Cover -V5'!$S$35</f>
        <v>0</v>
      </c>
      <c r="I10" s="174"/>
      <c r="J10" s="172">
        <f>'2025 Ground Cover -V5'!$V$21</f>
        <v>0</v>
      </c>
      <c r="K10" s="172">
        <f>'2025 Ground Cover -V5'!$V$21</f>
        <v>0</v>
      </c>
      <c r="L10" s="173">
        <f>'2025 Ground Cover -V5'!$V$35</f>
        <v>0</v>
      </c>
      <c r="M10" s="174"/>
      <c r="N10" s="172">
        <f>'2025 Ground Cover -V5'!$Y$21</f>
        <v>0</v>
      </c>
      <c r="O10" s="172">
        <f>'2025 Ground Cover -V5'!$Y$21</f>
        <v>0</v>
      </c>
      <c r="P10" s="173">
        <f>'2025 Ground Cover -V5'!$Y$35</f>
        <v>0</v>
      </c>
    </row>
    <row r="11" spans="1:17" x14ac:dyDescent="0.2">
      <c r="A11" s="169"/>
      <c r="B11" s="170">
        <f>'2025 Ground Cover -V5'!$E$18</f>
        <v>0</v>
      </c>
      <c r="C11" s="158" t="s">
        <v>58</v>
      </c>
      <c r="D11" s="175">
        <v>4874244</v>
      </c>
      <c r="E11" s="170">
        <v>19851</v>
      </c>
      <c r="F11" s="172">
        <f>'2025 Ground Cover -V5'!$S$21</f>
        <v>0</v>
      </c>
      <c r="G11" s="172">
        <f>'2025 Ground Cover -V5'!$S$21</f>
        <v>0</v>
      </c>
      <c r="H11" s="173" t="str">
        <f>'2025 Ground Cover -V5'!$S$36</f>
        <v>S/O</v>
      </c>
      <c r="I11" s="174"/>
      <c r="J11" s="172">
        <f>'2025 Ground Cover -V5'!$V$21</f>
        <v>0</v>
      </c>
      <c r="K11" s="172">
        <f>'2025 Ground Cover -V5'!$V$21</f>
        <v>0</v>
      </c>
      <c r="L11" s="173" t="str">
        <f>'2025 Ground Cover -V5'!$V$36</f>
        <v>S/O</v>
      </c>
      <c r="M11" s="174"/>
      <c r="N11" s="172">
        <f>'2025 Ground Cover -V5'!$Y$21</f>
        <v>0</v>
      </c>
      <c r="O11" s="172">
        <f>'2025 Ground Cover -V5'!$Y$21</f>
        <v>0</v>
      </c>
      <c r="P11" s="173" t="str">
        <f>'2025 Ground Cover -V5'!$Y$36</f>
        <v>S/O</v>
      </c>
    </row>
    <row r="12" spans="1:17" x14ac:dyDescent="0.2">
      <c r="A12" s="169"/>
      <c r="B12" s="170">
        <f>'2025 Ground Cover -V5'!$E$18</f>
        <v>0</v>
      </c>
      <c r="C12" s="159" t="s">
        <v>59</v>
      </c>
      <c r="D12" s="171">
        <v>4874374</v>
      </c>
      <c r="E12" s="170">
        <v>18954</v>
      </c>
      <c r="F12" s="172">
        <f>'2025 Ground Cover -V5'!$S$21</f>
        <v>0</v>
      </c>
      <c r="G12" s="172">
        <f>'2025 Ground Cover -V5'!$S$21</f>
        <v>0</v>
      </c>
      <c r="H12" s="173">
        <f>'2025 Ground Cover -V5'!$S$37</f>
        <v>0</v>
      </c>
      <c r="I12" s="174"/>
      <c r="J12" s="172">
        <f>'2025 Ground Cover -V5'!$V$21</f>
        <v>0</v>
      </c>
      <c r="K12" s="172">
        <f>'2025 Ground Cover -V5'!$V$21</f>
        <v>0</v>
      </c>
      <c r="L12" s="173">
        <f>'2025 Ground Cover -V5'!$V$37</f>
        <v>0</v>
      </c>
      <c r="M12" s="174"/>
      <c r="N12" s="172">
        <f>'2025 Ground Cover -V5'!$Y$21</f>
        <v>0</v>
      </c>
      <c r="O12" s="172">
        <f>'2025 Ground Cover -V5'!$Y$21</f>
        <v>0</v>
      </c>
      <c r="P12" s="173">
        <f>'2025 Ground Cover -V5'!$Y$37</f>
        <v>0</v>
      </c>
    </row>
    <row r="13" spans="1:17" x14ac:dyDescent="0.2">
      <c r="A13" s="169"/>
      <c r="B13" s="170">
        <f>'2025 Ground Cover -V5'!$E$18</f>
        <v>0</v>
      </c>
      <c r="C13" s="159" t="s">
        <v>62</v>
      </c>
      <c r="D13" s="171">
        <v>4874404</v>
      </c>
      <c r="E13" s="170">
        <v>18955</v>
      </c>
      <c r="F13" s="172">
        <f>'2025 Ground Cover -V5'!$S$21</f>
        <v>0</v>
      </c>
      <c r="G13" s="172">
        <f>'2025 Ground Cover -V5'!$S$21</f>
        <v>0</v>
      </c>
      <c r="H13" s="173">
        <f>'2025 Ground Cover -V5'!$S$38</f>
        <v>0</v>
      </c>
      <c r="I13" s="174"/>
      <c r="J13" s="172">
        <f>'2025 Ground Cover -V5'!$V$21</f>
        <v>0</v>
      </c>
      <c r="K13" s="172">
        <f>'2025 Ground Cover -V5'!$V$21</f>
        <v>0</v>
      </c>
      <c r="L13" s="173">
        <f>'2025 Ground Cover -V5'!$V$38</f>
        <v>0</v>
      </c>
      <c r="M13" s="174"/>
      <c r="N13" s="172">
        <f>'2025 Ground Cover -V5'!$Y$21</f>
        <v>0</v>
      </c>
      <c r="O13" s="172">
        <f>'2025 Ground Cover -V5'!$Y$21</f>
        <v>0</v>
      </c>
      <c r="P13" s="173">
        <f>'2025 Ground Cover -V5'!$Y$38</f>
        <v>0</v>
      </c>
    </row>
    <row r="14" spans="1:17" x14ac:dyDescent="0.2">
      <c r="A14" s="169"/>
      <c r="B14" s="170">
        <f>'2025 Ground Cover -V5'!$E$18</f>
        <v>0</v>
      </c>
      <c r="C14" s="159" t="s">
        <v>63</v>
      </c>
      <c r="D14" s="171">
        <v>4876524</v>
      </c>
      <c r="E14" s="170">
        <v>18957</v>
      </c>
      <c r="F14" s="172">
        <f>'2025 Ground Cover -V5'!$S$21</f>
        <v>0</v>
      </c>
      <c r="G14" s="172">
        <f>'2025 Ground Cover -V5'!$S$21</f>
        <v>0</v>
      </c>
      <c r="H14" s="173">
        <f>'2025 Ground Cover -V5'!$S$39</f>
        <v>0</v>
      </c>
      <c r="I14" s="174"/>
      <c r="J14" s="172">
        <f>'2025 Ground Cover -V5'!$V$21</f>
        <v>0</v>
      </c>
      <c r="K14" s="172">
        <f>'2025 Ground Cover -V5'!$V$21</f>
        <v>0</v>
      </c>
      <c r="L14" s="173">
        <f>'2025 Ground Cover -V5'!$V$39</f>
        <v>0</v>
      </c>
      <c r="M14" s="174"/>
      <c r="N14" s="172">
        <f>'2025 Ground Cover -V5'!$Y$21</f>
        <v>0</v>
      </c>
      <c r="O14" s="172">
        <f>'2025 Ground Cover -V5'!$Y$21</f>
        <v>0</v>
      </c>
      <c r="P14" s="173">
        <f>'2025 Ground Cover -V5'!$Y$39</f>
        <v>0</v>
      </c>
    </row>
    <row r="15" spans="1:17" x14ac:dyDescent="0.2">
      <c r="A15" s="169"/>
      <c r="B15" s="170">
        <f>'2025 Ground Cover -V5'!$E$18</f>
        <v>0</v>
      </c>
      <c r="C15" s="159" t="s">
        <v>65</v>
      </c>
      <c r="D15" s="171">
        <v>4876514</v>
      </c>
      <c r="E15" s="170">
        <v>18956</v>
      </c>
      <c r="F15" s="172">
        <f>'2025 Ground Cover -V5'!$S$21</f>
        <v>0</v>
      </c>
      <c r="G15" s="172">
        <f>'2025 Ground Cover -V5'!$S$21</f>
        <v>0</v>
      </c>
      <c r="H15" s="173">
        <f>'2025 Ground Cover -V5'!$S$40</f>
        <v>0</v>
      </c>
      <c r="I15" s="174"/>
      <c r="J15" s="172">
        <f>'2025 Ground Cover -V5'!$V$21</f>
        <v>0</v>
      </c>
      <c r="K15" s="172">
        <f>'2025 Ground Cover -V5'!$V$21</f>
        <v>0</v>
      </c>
      <c r="L15" s="173">
        <f>'2025 Ground Cover -V5'!$V$40</f>
        <v>0</v>
      </c>
      <c r="M15" s="174"/>
      <c r="N15" s="172">
        <f>'2025 Ground Cover -V5'!$Y$21</f>
        <v>0</v>
      </c>
      <c r="O15" s="172">
        <f>'2025 Ground Cover -V5'!$Y$21</f>
        <v>0</v>
      </c>
      <c r="P15" s="173">
        <f>'2025 Ground Cover -V5'!$Y$40</f>
        <v>0</v>
      </c>
    </row>
    <row r="16" spans="1:17" x14ac:dyDescent="0.2">
      <c r="A16" s="169"/>
      <c r="B16" s="170">
        <f>'2025 Ground Cover -V5'!$E$18</f>
        <v>0</v>
      </c>
      <c r="C16" s="158" t="s">
        <v>67</v>
      </c>
      <c r="D16" s="171">
        <v>4876484</v>
      </c>
      <c r="E16" s="170">
        <v>25374</v>
      </c>
      <c r="F16" s="172">
        <f>'2025 Ground Cover -V5'!$S$21</f>
        <v>0</v>
      </c>
      <c r="G16" s="172">
        <f>'2025 Ground Cover -V5'!$S$21</f>
        <v>0</v>
      </c>
      <c r="H16" s="173">
        <f>'2025 Ground Cover -V5'!$S$41</f>
        <v>0</v>
      </c>
      <c r="I16" s="174"/>
      <c r="J16" s="172">
        <f>'2025 Ground Cover -V5'!$V$21</f>
        <v>0</v>
      </c>
      <c r="K16" s="172">
        <f>'2025 Ground Cover -V5'!$V$21</f>
        <v>0</v>
      </c>
      <c r="L16" s="173">
        <f>'2025 Ground Cover -V5'!$V$41</f>
        <v>0</v>
      </c>
      <c r="M16" s="174"/>
      <c r="N16" s="172">
        <f>'2025 Ground Cover -V5'!$Y$21</f>
        <v>0</v>
      </c>
      <c r="O16" s="172">
        <f>'2025 Ground Cover -V5'!$Y$21</f>
        <v>0</v>
      </c>
      <c r="P16" s="173">
        <f>'2025 Ground Cover -V5'!$Y$41</f>
        <v>0</v>
      </c>
    </row>
    <row r="17" spans="1:16" x14ac:dyDescent="0.2">
      <c r="A17" s="169"/>
      <c r="B17" s="170">
        <f>'2025 Ground Cover -V5'!$E$18</f>
        <v>0</v>
      </c>
      <c r="C17" s="158" t="s">
        <v>68</v>
      </c>
      <c r="D17" s="171">
        <v>4852504</v>
      </c>
      <c r="E17" s="170">
        <v>18958</v>
      </c>
      <c r="F17" s="172">
        <f>'2025 Ground Cover -V5'!$S$21</f>
        <v>0</v>
      </c>
      <c r="G17" s="172">
        <f>'2025 Ground Cover -V5'!$S$21</f>
        <v>0</v>
      </c>
      <c r="H17" s="173">
        <f>'2025 Ground Cover -V5'!$S$42</f>
        <v>0</v>
      </c>
      <c r="I17" s="174"/>
      <c r="J17" s="172">
        <f>'2025 Ground Cover -V5'!$V$21</f>
        <v>0</v>
      </c>
      <c r="K17" s="172">
        <f>'2025 Ground Cover -V5'!$V$21</f>
        <v>0</v>
      </c>
      <c r="L17" s="173">
        <f>'2025 Ground Cover -V5'!$V$42</f>
        <v>0</v>
      </c>
      <c r="M17" s="174"/>
      <c r="N17" s="172">
        <f>'2025 Ground Cover -V5'!$Y$21</f>
        <v>0</v>
      </c>
      <c r="O17" s="172">
        <f>'2025 Ground Cover -V5'!$Y$21</f>
        <v>0</v>
      </c>
      <c r="P17" s="173">
        <f>'2025 Ground Cover -V5'!$Y$42</f>
        <v>0</v>
      </c>
    </row>
    <row r="18" spans="1:16" x14ac:dyDescent="0.2">
      <c r="A18" s="169"/>
      <c r="B18" s="170">
        <f>'2025 Ground Cover -V5'!$E$18</f>
        <v>0</v>
      </c>
      <c r="C18" s="158" t="s">
        <v>70</v>
      </c>
      <c r="D18" s="171">
        <v>4877004</v>
      </c>
      <c r="E18" s="170">
        <v>26436</v>
      </c>
      <c r="F18" s="172">
        <f>'2025 Ground Cover -V5'!$S$21</f>
        <v>0</v>
      </c>
      <c r="G18" s="172">
        <f>'2025 Ground Cover -V5'!$S$21</f>
        <v>0</v>
      </c>
      <c r="H18" s="173">
        <f>'2025 Ground Cover -V5'!$S$43</f>
        <v>0</v>
      </c>
      <c r="I18" s="174"/>
      <c r="J18" s="172">
        <f>'2025 Ground Cover -V5'!$V$21</f>
        <v>0</v>
      </c>
      <c r="K18" s="172">
        <f>'2025 Ground Cover -V5'!$V$21</f>
        <v>0</v>
      </c>
      <c r="L18" s="173">
        <f>'2025 Ground Cover -V5'!$V$43</f>
        <v>0</v>
      </c>
      <c r="M18" s="174"/>
      <c r="N18" s="172">
        <f>'2025 Ground Cover -V5'!$Y$21</f>
        <v>0</v>
      </c>
      <c r="O18" s="172">
        <f>'2025 Ground Cover -V5'!$Y$21</f>
        <v>0</v>
      </c>
      <c r="P18" s="173">
        <f>'2025 Ground Cover -V5'!$Y$43</f>
        <v>0</v>
      </c>
    </row>
    <row r="19" spans="1:16" x14ac:dyDescent="0.2">
      <c r="A19" s="169"/>
      <c r="B19" s="170">
        <f>'2025 Ground Cover -V5'!$E$18</f>
        <v>0</v>
      </c>
      <c r="C19" s="158" t="s">
        <v>73</v>
      </c>
      <c r="D19" s="171">
        <v>4874804</v>
      </c>
      <c r="E19" s="170">
        <v>18959</v>
      </c>
      <c r="F19" s="172">
        <f>'2025 Ground Cover -V5'!$S$21</f>
        <v>0</v>
      </c>
      <c r="G19" s="172">
        <f>'2025 Ground Cover -V5'!$S$21</f>
        <v>0</v>
      </c>
      <c r="H19" s="173">
        <f>'2025 Ground Cover -V5'!$S$44</f>
        <v>0</v>
      </c>
      <c r="I19" s="174"/>
      <c r="J19" s="172">
        <f>'2025 Ground Cover -V5'!$V$21</f>
        <v>0</v>
      </c>
      <c r="K19" s="172">
        <f>'2025 Ground Cover -V5'!$V$21</f>
        <v>0</v>
      </c>
      <c r="L19" s="173">
        <f>'2025 Ground Cover -V5'!$V$44</f>
        <v>0</v>
      </c>
      <c r="M19" s="174"/>
      <c r="N19" s="172">
        <f>'2025 Ground Cover -V5'!$Y$21</f>
        <v>0</v>
      </c>
      <c r="O19" s="172">
        <f>'2025 Ground Cover -V5'!$Y$21</f>
        <v>0</v>
      </c>
      <c r="P19" s="173">
        <f>'2025 Ground Cover -V5'!$Y$44</f>
        <v>0</v>
      </c>
    </row>
    <row r="20" spans="1:16" x14ac:dyDescent="0.2">
      <c r="A20" s="169"/>
      <c r="B20" s="170">
        <f>'2025 Ground Cover -V5'!$E$18</f>
        <v>0</v>
      </c>
      <c r="C20" s="158" t="s">
        <v>75</v>
      </c>
      <c r="D20" s="160">
        <v>4874924</v>
      </c>
      <c r="E20" s="170">
        <v>18961</v>
      </c>
      <c r="F20" s="172">
        <f>'2025 Ground Cover -V5'!$S$21</f>
        <v>0</v>
      </c>
      <c r="G20" s="172">
        <f>'2025 Ground Cover -V5'!$S$21</f>
        <v>0</v>
      </c>
      <c r="H20" s="173">
        <f>'2025 Ground Cover -V5'!$S$45</f>
        <v>0</v>
      </c>
      <c r="I20" s="174"/>
      <c r="J20" s="172">
        <f>'2025 Ground Cover -V5'!$V$21</f>
        <v>0</v>
      </c>
      <c r="K20" s="172">
        <f>'2025 Ground Cover -V5'!$V$21</f>
        <v>0</v>
      </c>
      <c r="L20" s="173">
        <f>'2025 Ground Cover -V5'!$V$45</f>
        <v>0</v>
      </c>
      <c r="M20" s="174"/>
      <c r="N20" s="172">
        <f>'2025 Ground Cover -V5'!$Y$21</f>
        <v>0</v>
      </c>
      <c r="O20" s="172">
        <f>'2025 Ground Cover -V5'!$Y$21</f>
        <v>0</v>
      </c>
      <c r="P20" s="173">
        <f>'2025 Ground Cover -V5'!$Y$45</f>
        <v>0</v>
      </c>
    </row>
    <row r="21" spans="1:16" x14ac:dyDescent="0.2">
      <c r="A21" s="169"/>
      <c r="B21" s="170">
        <f>'2025 Ground Cover -V5'!$E$18</f>
        <v>0</v>
      </c>
      <c r="C21" s="158" t="s">
        <v>78</v>
      </c>
      <c r="D21" s="171">
        <v>4874854</v>
      </c>
      <c r="E21" s="170">
        <v>19754</v>
      </c>
      <c r="F21" s="172">
        <f>'2025 Ground Cover -V5'!$S$21</f>
        <v>0</v>
      </c>
      <c r="G21" s="172">
        <f>'2025 Ground Cover -V5'!$S$21</f>
        <v>0</v>
      </c>
      <c r="H21" s="173">
        <f>'2025 Ground Cover -V5'!$S$46</f>
        <v>0</v>
      </c>
      <c r="I21" s="174"/>
      <c r="J21" s="172">
        <f>'2025 Ground Cover -V5'!$V$21</f>
        <v>0</v>
      </c>
      <c r="K21" s="172">
        <f>'2025 Ground Cover -V5'!$V$21</f>
        <v>0</v>
      </c>
      <c r="L21" s="173">
        <f>'2025 Ground Cover -V5'!$V$46</f>
        <v>0</v>
      </c>
      <c r="M21" s="174"/>
      <c r="N21" s="172">
        <f>'2025 Ground Cover -V5'!$Y$21</f>
        <v>0</v>
      </c>
      <c r="O21" s="172">
        <f>'2025 Ground Cover -V5'!$Y$21</f>
        <v>0</v>
      </c>
      <c r="P21" s="173">
        <f>'2025 Ground Cover -V5'!$Y$46</f>
        <v>0</v>
      </c>
    </row>
    <row r="22" spans="1:16" x14ac:dyDescent="0.2">
      <c r="A22" s="169"/>
      <c r="B22" s="170">
        <f>'2025 Ground Cover -V5'!$E$18</f>
        <v>0</v>
      </c>
      <c r="C22" s="158" t="s">
        <v>79</v>
      </c>
      <c r="D22" s="171">
        <v>4875554</v>
      </c>
      <c r="E22" s="170">
        <v>18963</v>
      </c>
      <c r="F22" s="172">
        <f>'2025 Ground Cover -V5'!$S$21</f>
        <v>0</v>
      </c>
      <c r="G22" s="172">
        <f>'2025 Ground Cover -V5'!$S$21</f>
        <v>0</v>
      </c>
      <c r="H22" s="173">
        <f>'2025 Ground Cover -V5'!$S$47</f>
        <v>0</v>
      </c>
      <c r="I22" s="174"/>
      <c r="J22" s="172">
        <f>'2025 Ground Cover -V5'!$V$21</f>
        <v>0</v>
      </c>
      <c r="K22" s="172">
        <f>'2025 Ground Cover -V5'!$V$21</f>
        <v>0</v>
      </c>
      <c r="L22" s="173">
        <f>'2025 Ground Cover -V5'!$V$47</f>
        <v>0</v>
      </c>
      <c r="M22" s="174"/>
      <c r="N22" s="172">
        <f>'2025 Ground Cover -V5'!$Y$21</f>
        <v>0</v>
      </c>
      <c r="O22" s="172">
        <f>'2025 Ground Cover -V5'!$Y$21</f>
        <v>0</v>
      </c>
      <c r="P22" s="173">
        <f>'2025 Ground Cover -V5'!$Y$47</f>
        <v>0</v>
      </c>
    </row>
    <row r="23" spans="1:16" x14ac:dyDescent="0.2">
      <c r="A23" s="169"/>
      <c r="B23" s="170">
        <f>'2025 Ground Cover -V5'!$E$18</f>
        <v>0</v>
      </c>
      <c r="C23" s="158" t="s">
        <v>82</v>
      </c>
      <c r="D23" s="160">
        <v>4875564</v>
      </c>
      <c r="E23" s="170">
        <v>18962</v>
      </c>
      <c r="F23" s="172">
        <f>'2025 Ground Cover -V5'!$S$21</f>
        <v>0</v>
      </c>
      <c r="G23" s="172">
        <f>'2025 Ground Cover -V5'!$S$21</f>
        <v>0</v>
      </c>
      <c r="H23" s="173">
        <f>'2025 Ground Cover -V5'!$S$48</f>
        <v>0</v>
      </c>
      <c r="I23" s="174"/>
      <c r="J23" s="172">
        <f>'2025 Ground Cover -V5'!$V$21</f>
        <v>0</v>
      </c>
      <c r="K23" s="172">
        <f>'2025 Ground Cover -V5'!$V$21</f>
        <v>0</v>
      </c>
      <c r="L23" s="173">
        <f>'2025 Ground Cover -V5'!$V$48</f>
        <v>0</v>
      </c>
      <c r="M23" s="174"/>
      <c r="N23" s="172">
        <f>'2025 Ground Cover -V5'!$Y$21</f>
        <v>0</v>
      </c>
      <c r="O23" s="172">
        <f>'2025 Ground Cover -V5'!$Y$21</f>
        <v>0</v>
      </c>
      <c r="P23" s="173">
        <f>'2025 Ground Cover -V5'!$Y$48</f>
        <v>0</v>
      </c>
    </row>
    <row r="24" spans="1:16" x14ac:dyDescent="0.2">
      <c r="A24" s="169"/>
      <c r="B24" s="170">
        <f>'2025 Ground Cover -V5'!$E$18</f>
        <v>0</v>
      </c>
      <c r="C24" s="158" t="s">
        <v>83</v>
      </c>
      <c r="D24" s="171">
        <v>4865464</v>
      </c>
      <c r="E24" s="170">
        <v>18965</v>
      </c>
      <c r="F24" s="172">
        <f>'2025 Ground Cover -V5'!$S$21</f>
        <v>0</v>
      </c>
      <c r="G24" s="172">
        <f>'2025 Ground Cover -V5'!$S$21</f>
        <v>0</v>
      </c>
      <c r="H24" s="173">
        <f>'2025 Ground Cover -V5'!$S$49</f>
        <v>0</v>
      </c>
      <c r="I24" s="174"/>
      <c r="J24" s="172">
        <f>'2025 Ground Cover -V5'!$V$21</f>
        <v>0</v>
      </c>
      <c r="K24" s="172">
        <f>'2025 Ground Cover -V5'!$V$21</f>
        <v>0</v>
      </c>
      <c r="L24" s="173">
        <f>'2025 Ground Cover -V5'!$V$49</f>
        <v>0</v>
      </c>
      <c r="M24" s="174"/>
      <c r="N24" s="172">
        <f>'2025 Ground Cover -V5'!$Y$21</f>
        <v>0</v>
      </c>
      <c r="O24" s="172">
        <f>'2025 Ground Cover -V5'!$Y$21</f>
        <v>0</v>
      </c>
      <c r="P24" s="173">
        <f>'2025 Ground Cover -V5'!$Y$49</f>
        <v>0</v>
      </c>
    </row>
    <row r="25" spans="1:16" x14ac:dyDescent="0.2">
      <c r="A25" s="169"/>
      <c r="B25" s="170">
        <f>'2025 Ground Cover -V5'!$E$18</f>
        <v>0</v>
      </c>
      <c r="C25" s="158" t="s">
        <v>85</v>
      </c>
      <c r="D25" s="160">
        <v>4865314</v>
      </c>
      <c r="E25" s="170">
        <v>18964</v>
      </c>
      <c r="F25" s="172">
        <f>'2025 Ground Cover -V5'!$S$21</f>
        <v>0</v>
      </c>
      <c r="G25" s="172">
        <f>'2025 Ground Cover -V5'!$S$21</f>
        <v>0</v>
      </c>
      <c r="H25" s="173">
        <f>'2025 Ground Cover -V5'!$S$50</f>
        <v>0</v>
      </c>
      <c r="I25" s="174"/>
      <c r="J25" s="172">
        <f>'2025 Ground Cover -V5'!$V$21</f>
        <v>0</v>
      </c>
      <c r="K25" s="172">
        <f>'2025 Ground Cover -V5'!$V$21</f>
        <v>0</v>
      </c>
      <c r="L25" s="173">
        <f>'2025 Ground Cover -V5'!$V$50</f>
        <v>0</v>
      </c>
      <c r="M25" s="174"/>
      <c r="N25" s="172">
        <f>'2025 Ground Cover -V5'!$Y$21</f>
        <v>0</v>
      </c>
      <c r="O25" s="172">
        <f>'2025 Ground Cover -V5'!$Y$21</f>
        <v>0</v>
      </c>
      <c r="P25" s="173">
        <f>'2025 Ground Cover -V5'!$Y$50</f>
        <v>0</v>
      </c>
    </row>
    <row r="26" spans="1:16" x14ac:dyDescent="0.2">
      <c r="A26" s="169"/>
      <c r="B26" s="170">
        <f>'2025 Ground Cover -V5'!$E$18</f>
        <v>0</v>
      </c>
      <c r="C26" s="158" t="s">
        <v>87</v>
      </c>
      <c r="D26" s="171">
        <v>4865684</v>
      </c>
      <c r="E26" s="170">
        <v>18966</v>
      </c>
      <c r="F26" s="172">
        <f>'2025 Ground Cover -V5'!$S$21</f>
        <v>0</v>
      </c>
      <c r="G26" s="172">
        <f>'2025 Ground Cover -V5'!$S$21</f>
        <v>0</v>
      </c>
      <c r="H26" s="173">
        <f>'2025 Ground Cover -V5'!$S$51</f>
        <v>0</v>
      </c>
      <c r="I26" s="174"/>
      <c r="J26" s="172">
        <f>'2025 Ground Cover -V5'!$V$21</f>
        <v>0</v>
      </c>
      <c r="K26" s="172">
        <f>'2025 Ground Cover -V5'!$V$21</f>
        <v>0</v>
      </c>
      <c r="L26" s="173">
        <f>'2025 Ground Cover -V5'!$V$51</f>
        <v>0</v>
      </c>
      <c r="M26" s="174"/>
      <c r="N26" s="172">
        <f>'2025 Ground Cover -V5'!$Y$21</f>
        <v>0</v>
      </c>
      <c r="O26" s="172">
        <f>'2025 Ground Cover -V5'!$Y$21</f>
        <v>0</v>
      </c>
      <c r="P26" s="173">
        <f>'2025 Ground Cover -V5'!$Y$51</f>
        <v>0</v>
      </c>
    </row>
    <row r="27" spans="1:16" x14ac:dyDescent="0.2">
      <c r="A27" s="169"/>
      <c r="B27" s="170">
        <f>'2025 Ground Cover -V5'!$E$18</f>
        <v>0</v>
      </c>
      <c r="C27" s="158" t="s">
        <v>88</v>
      </c>
      <c r="D27" s="171">
        <v>4865704</v>
      </c>
      <c r="E27" s="170">
        <v>18967</v>
      </c>
      <c r="F27" s="172">
        <f>'2025 Ground Cover -V5'!$S$21</f>
        <v>0</v>
      </c>
      <c r="G27" s="172">
        <f>'2025 Ground Cover -V5'!$S$21</f>
        <v>0</v>
      </c>
      <c r="H27" s="173">
        <f>'2025 Ground Cover -V5'!$S$52</f>
        <v>0</v>
      </c>
      <c r="I27" s="174"/>
      <c r="J27" s="172">
        <f>'2025 Ground Cover -V5'!$V$21</f>
        <v>0</v>
      </c>
      <c r="K27" s="172">
        <f>'2025 Ground Cover -V5'!$V$21</f>
        <v>0</v>
      </c>
      <c r="L27" s="173">
        <f>'2025 Ground Cover -V5'!$V$52</f>
        <v>0</v>
      </c>
      <c r="M27" s="174"/>
      <c r="N27" s="172">
        <f>'2025 Ground Cover -V5'!$Y$21</f>
        <v>0</v>
      </c>
      <c r="O27" s="172">
        <f>'2025 Ground Cover -V5'!$Y$21</f>
        <v>0</v>
      </c>
      <c r="P27" s="173">
        <f>'2025 Ground Cover -V5'!$Y$52</f>
        <v>0</v>
      </c>
    </row>
    <row r="28" spans="1:16" x14ac:dyDescent="0.2">
      <c r="A28" s="169"/>
      <c r="B28" s="170">
        <f>'2025 Ground Cover -V5'!$E$18</f>
        <v>0</v>
      </c>
      <c r="C28" s="158" t="s">
        <v>89</v>
      </c>
      <c r="D28" s="160">
        <v>4865444</v>
      </c>
      <c r="E28" s="170">
        <v>25380</v>
      </c>
      <c r="F28" s="172">
        <f>'2025 Ground Cover -V5'!$S$21</f>
        <v>0</v>
      </c>
      <c r="G28" s="172">
        <f>'2025 Ground Cover -V5'!$S$21</f>
        <v>0</v>
      </c>
      <c r="H28" s="173" t="str">
        <f>'2025 Ground Cover -V5'!$S$53</f>
        <v>S/O</v>
      </c>
      <c r="I28" s="174"/>
      <c r="J28" s="172">
        <f>'2025 Ground Cover -V5'!$V$21</f>
        <v>0</v>
      </c>
      <c r="K28" s="172">
        <f>'2025 Ground Cover -V5'!$V$21</f>
        <v>0</v>
      </c>
      <c r="L28" s="173" t="str">
        <f>'2025 Ground Cover -V5'!$V$53</f>
        <v>S/O</v>
      </c>
      <c r="M28" s="174"/>
      <c r="N28" s="172">
        <f>'2025 Ground Cover -V5'!$Y$21</f>
        <v>0</v>
      </c>
      <c r="O28" s="172">
        <f>'2025 Ground Cover -V5'!$Y$21</f>
        <v>0</v>
      </c>
      <c r="P28" s="173" t="str">
        <f>'2025 Ground Cover -V5'!$Y$53</f>
        <v>S/O</v>
      </c>
    </row>
    <row r="29" spans="1:16" x14ac:dyDescent="0.2">
      <c r="A29" s="169"/>
      <c r="B29" s="170">
        <f>'2025 Ground Cover -V5'!$E$18</f>
        <v>0</v>
      </c>
      <c r="C29" s="158" t="s">
        <v>90</v>
      </c>
      <c r="D29" s="160">
        <v>4865484</v>
      </c>
      <c r="E29" s="170">
        <v>25379</v>
      </c>
      <c r="F29" s="172">
        <f>'2025 Ground Cover -V5'!$S$21</f>
        <v>0</v>
      </c>
      <c r="G29" s="172">
        <f>'2025 Ground Cover -V5'!$S$21</f>
        <v>0</v>
      </c>
      <c r="H29" s="173">
        <f>'2025 Ground Cover -V5'!$S$54</f>
        <v>0</v>
      </c>
      <c r="I29" s="174"/>
      <c r="J29" s="172">
        <f>'2025 Ground Cover -V5'!$V$21</f>
        <v>0</v>
      </c>
      <c r="K29" s="172">
        <f>'2025 Ground Cover -V5'!$V$21</f>
        <v>0</v>
      </c>
      <c r="L29" s="173">
        <f>'2025 Ground Cover -V5'!$V$54</f>
        <v>0</v>
      </c>
      <c r="M29" s="174"/>
      <c r="N29" s="172">
        <f>'2025 Ground Cover -V5'!$Y$21</f>
        <v>0</v>
      </c>
      <c r="O29" s="172">
        <f>'2025 Ground Cover -V5'!$Y$21</f>
        <v>0</v>
      </c>
      <c r="P29" s="173">
        <f>'2025 Ground Cover -V5'!$Y$54</f>
        <v>0</v>
      </c>
    </row>
    <row r="30" spans="1:16" x14ac:dyDescent="0.2">
      <c r="A30" s="169"/>
      <c r="B30" s="170">
        <f>'2025 Ground Cover -V5'!$E$18</f>
        <v>0</v>
      </c>
      <c r="C30" s="158" t="s">
        <v>91</v>
      </c>
      <c r="D30" s="160">
        <v>4865534</v>
      </c>
      <c r="E30" s="170">
        <v>25375</v>
      </c>
      <c r="F30" s="172">
        <f>'2025 Ground Cover -V5'!$S$21</f>
        <v>0</v>
      </c>
      <c r="G30" s="172">
        <f>'2025 Ground Cover -V5'!$S$21</f>
        <v>0</v>
      </c>
      <c r="H30" s="173" t="str">
        <f>'2025 Ground Cover -V5'!$S$55</f>
        <v>S/O</v>
      </c>
      <c r="I30" s="174"/>
      <c r="J30" s="172">
        <f>'2025 Ground Cover -V5'!$V$21</f>
        <v>0</v>
      </c>
      <c r="K30" s="172">
        <f>'2025 Ground Cover -V5'!$V$21</f>
        <v>0</v>
      </c>
      <c r="L30" s="173" t="str">
        <f>'2025 Ground Cover -V5'!$V$55</f>
        <v>S/O</v>
      </c>
      <c r="M30" s="174"/>
      <c r="N30" s="172">
        <f>'2025 Ground Cover -V5'!$Y$21</f>
        <v>0</v>
      </c>
      <c r="O30" s="172">
        <f>'2025 Ground Cover -V5'!$Y$21</f>
        <v>0</v>
      </c>
      <c r="P30" s="173" t="str">
        <f>'2025 Ground Cover -V5'!$Y$55</f>
        <v>S/O</v>
      </c>
    </row>
    <row r="31" spans="1:16" x14ac:dyDescent="0.2">
      <c r="A31" s="169"/>
      <c r="B31" s="170">
        <f>'2025 Ground Cover -V5'!$E$18</f>
        <v>0</v>
      </c>
      <c r="C31" s="158" t="s">
        <v>92</v>
      </c>
      <c r="D31" s="160">
        <v>4865564</v>
      </c>
      <c r="E31" s="170">
        <v>25377</v>
      </c>
      <c r="F31" s="172">
        <f>'2025 Ground Cover -V5'!$S$21</f>
        <v>0</v>
      </c>
      <c r="G31" s="172">
        <f>'2025 Ground Cover -V5'!$S$21</f>
        <v>0</v>
      </c>
      <c r="H31" s="173">
        <f>'2025 Ground Cover -V5'!$S$56</f>
        <v>0</v>
      </c>
      <c r="I31" s="174"/>
      <c r="J31" s="172">
        <f>'2025 Ground Cover -V5'!$V$21</f>
        <v>0</v>
      </c>
      <c r="K31" s="172">
        <f>'2025 Ground Cover -V5'!$V$21</f>
        <v>0</v>
      </c>
      <c r="L31" s="173">
        <f>'2025 Ground Cover -V5'!$V$56</f>
        <v>0</v>
      </c>
      <c r="M31" s="174"/>
      <c r="N31" s="172">
        <f>'2025 Ground Cover -V5'!$Y$21</f>
        <v>0</v>
      </c>
      <c r="O31" s="172">
        <f>'2025 Ground Cover -V5'!$Y$21</f>
        <v>0</v>
      </c>
      <c r="P31" s="173">
        <f>'2025 Ground Cover -V5'!$Y$56</f>
        <v>0</v>
      </c>
    </row>
    <row r="32" spans="1:16" x14ac:dyDescent="0.2">
      <c r="A32" s="169"/>
      <c r="B32" s="170">
        <f>'2025 Ground Cover -V5'!$E$18</f>
        <v>0</v>
      </c>
      <c r="C32" s="158" t="s">
        <v>93</v>
      </c>
      <c r="D32" s="160">
        <v>4865494</v>
      </c>
      <c r="E32" s="170">
        <v>25378</v>
      </c>
      <c r="F32" s="172">
        <f>'2025 Ground Cover -V5'!$S$21</f>
        <v>0</v>
      </c>
      <c r="G32" s="172">
        <f>'2025 Ground Cover -V5'!$S$21</f>
        <v>0</v>
      </c>
      <c r="H32" s="173">
        <f>'2025 Ground Cover -V5'!$S$57</f>
        <v>0</v>
      </c>
      <c r="I32" s="174"/>
      <c r="J32" s="172">
        <f>'2025 Ground Cover -V5'!$V$21</f>
        <v>0</v>
      </c>
      <c r="K32" s="172">
        <f>'2025 Ground Cover -V5'!$V$21</f>
        <v>0</v>
      </c>
      <c r="L32" s="173">
        <f>'2025 Ground Cover -V5'!$V$57</f>
        <v>0</v>
      </c>
      <c r="M32" s="174"/>
      <c r="N32" s="172">
        <f>'2025 Ground Cover -V5'!$Y$21</f>
        <v>0</v>
      </c>
      <c r="O32" s="172">
        <f>'2025 Ground Cover -V5'!$Y$21</f>
        <v>0</v>
      </c>
      <c r="P32" s="173">
        <f>'2025 Ground Cover -V5'!$Y$57</f>
        <v>0</v>
      </c>
    </row>
    <row r="33" spans="1:16" x14ac:dyDescent="0.2">
      <c r="A33" s="169"/>
      <c r="B33" s="170">
        <f>'2025 Ground Cover -V5'!$E$18</f>
        <v>0</v>
      </c>
      <c r="C33" s="158" t="s">
        <v>94</v>
      </c>
      <c r="D33" s="171">
        <v>4875024</v>
      </c>
      <c r="E33" s="170">
        <v>26437</v>
      </c>
      <c r="F33" s="172">
        <f>'2025 Ground Cover -V5'!$S$21</f>
        <v>0</v>
      </c>
      <c r="G33" s="172">
        <f>'2025 Ground Cover -V5'!$S$21</f>
        <v>0</v>
      </c>
      <c r="H33" s="173" t="str">
        <f>'2025 Ground Cover -V5'!$S$58</f>
        <v>S/O</v>
      </c>
      <c r="I33" s="174"/>
      <c r="J33" s="172">
        <f>'2025 Ground Cover -V5'!$V$21</f>
        <v>0</v>
      </c>
      <c r="K33" s="172">
        <f>'2025 Ground Cover -V5'!$V$21</f>
        <v>0</v>
      </c>
      <c r="L33" s="173" t="str">
        <f>'2025 Ground Cover -V5'!$V$58</f>
        <v>S/O</v>
      </c>
      <c r="M33" s="174"/>
      <c r="N33" s="172">
        <f>'2025 Ground Cover -V5'!$Y$21</f>
        <v>0</v>
      </c>
      <c r="O33" s="172">
        <f>'2025 Ground Cover -V5'!$Y$21</f>
        <v>0</v>
      </c>
      <c r="P33" s="173" t="str">
        <f>'2025 Ground Cover -V5'!$Y$58</f>
        <v>S/O</v>
      </c>
    </row>
    <row r="34" spans="1:16" x14ac:dyDescent="0.2">
      <c r="A34" s="169"/>
      <c r="B34" s="170">
        <f>'2025 Ground Cover -V5'!$E$18</f>
        <v>0</v>
      </c>
      <c r="C34" s="158" t="s">
        <v>97</v>
      </c>
      <c r="D34" s="171">
        <v>4875004</v>
      </c>
      <c r="E34" s="170">
        <v>18968</v>
      </c>
      <c r="F34" s="172">
        <f>'2025 Ground Cover -V5'!$S$21</f>
        <v>0</v>
      </c>
      <c r="G34" s="172">
        <f>'2025 Ground Cover -V5'!$S$21</f>
        <v>0</v>
      </c>
      <c r="H34" s="173" t="str">
        <f>'2025 Ground Cover -V5'!$S$59</f>
        <v>S/O</v>
      </c>
      <c r="I34" s="174"/>
      <c r="J34" s="172">
        <f>'2025 Ground Cover -V5'!$V$21</f>
        <v>0</v>
      </c>
      <c r="K34" s="172">
        <f>'2025 Ground Cover -V5'!$V$21</f>
        <v>0</v>
      </c>
      <c r="L34" s="173" t="str">
        <f>'2025 Ground Cover -V5'!$V$59</f>
        <v>S/O</v>
      </c>
      <c r="M34" s="174"/>
      <c r="N34" s="172">
        <f>'2025 Ground Cover -V5'!$Y$21</f>
        <v>0</v>
      </c>
      <c r="O34" s="172">
        <f>'2025 Ground Cover -V5'!$Y$21</f>
        <v>0</v>
      </c>
      <c r="P34" s="173" t="str">
        <f>'2025 Ground Cover -V5'!$Y$59</f>
        <v>S/O</v>
      </c>
    </row>
    <row r="35" spans="1:16" x14ac:dyDescent="0.2">
      <c r="A35" s="169"/>
      <c r="B35" s="170">
        <f>'2025 Ground Cover -V5'!$E$18</f>
        <v>0</v>
      </c>
      <c r="C35" s="158" t="s">
        <v>99</v>
      </c>
      <c r="D35" s="171">
        <v>4875054</v>
      </c>
      <c r="E35" s="170">
        <v>19820</v>
      </c>
      <c r="F35" s="172">
        <f>'2025 Ground Cover -V5'!$S$21</f>
        <v>0</v>
      </c>
      <c r="G35" s="172">
        <f>'2025 Ground Cover -V5'!$S$21</f>
        <v>0</v>
      </c>
      <c r="H35" s="173">
        <f>'2025 Ground Cover -V5'!$S$60</f>
        <v>0</v>
      </c>
      <c r="I35" s="174"/>
      <c r="J35" s="172">
        <f>'2025 Ground Cover -V5'!$V$21</f>
        <v>0</v>
      </c>
      <c r="K35" s="172">
        <f>'2025 Ground Cover -V5'!$V$21</f>
        <v>0</v>
      </c>
      <c r="L35" s="173">
        <f>'2025 Ground Cover -V5'!$V$60</f>
        <v>0</v>
      </c>
      <c r="M35" s="174"/>
      <c r="N35" s="172">
        <f>'2025 Ground Cover -V5'!$Y$21</f>
        <v>0</v>
      </c>
      <c r="O35" s="172">
        <f>'2025 Ground Cover -V5'!$Y$21</f>
        <v>0</v>
      </c>
      <c r="P35" s="173">
        <f>'2025 Ground Cover -V5'!$Y$60</f>
        <v>0</v>
      </c>
    </row>
    <row r="36" spans="1:16" x14ac:dyDescent="0.2">
      <c r="A36" s="169"/>
      <c r="B36" s="170">
        <f>'2025 Ground Cover -V5'!$E$18</f>
        <v>0</v>
      </c>
      <c r="C36" s="158" t="s">
        <v>100</v>
      </c>
      <c r="D36" s="160">
        <v>4875104</v>
      </c>
      <c r="E36" s="170">
        <v>18969</v>
      </c>
      <c r="F36" s="172">
        <f>'2025 Ground Cover -V5'!$S$21</f>
        <v>0</v>
      </c>
      <c r="G36" s="172">
        <f>'2025 Ground Cover -V5'!$S$21</f>
        <v>0</v>
      </c>
      <c r="H36" s="173">
        <f>'2025 Ground Cover -V5'!$S$61</f>
        <v>0</v>
      </c>
      <c r="I36" s="174"/>
      <c r="J36" s="172">
        <f>'2025 Ground Cover -V5'!$V$21</f>
        <v>0</v>
      </c>
      <c r="K36" s="172">
        <f>'2025 Ground Cover -V5'!$V$21</f>
        <v>0</v>
      </c>
      <c r="L36" s="173">
        <f>'2025 Ground Cover -V5'!$V$61</f>
        <v>0</v>
      </c>
      <c r="M36" s="174"/>
      <c r="N36" s="172">
        <f>'2025 Ground Cover -V5'!$Y$21</f>
        <v>0</v>
      </c>
      <c r="O36" s="172">
        <f>'2025 Ground Cover -V5'!$Y$21</f>
        <v>0</v>
      </c>
      <c r="P36" s="173">
        <f>'2025 Ground Cover -V5'!$Y$61</f>
        <v>0</v>
      </c>
    </row>
    <row r="37" spans="1:16" x14ac:dyDescent="0.2">
      <c r="A37" s="169"/>
      <c r="B37" s="170">
        <f>'2025 Ground Cover -V5'!$E$18</f>
        <v>0</v>
      </c>
      <c r="C37" s="158" t="s">
        <v>101</v>
      </c>
      <c r="D37" s="171">
        <v>4875354</v>
      </c>
      <c r="E37" s="170">
        <v>18970</v>
      </c>
      <c r="F37" s="172">
        <f>'2025 Ground Cover -V5'!$S$21</f>
        <v>0</v>
      </c>
      <c r="G37" s="172">
        <f>'2025 Ground Cover -V5'!$S$21</f>
        <v>0</v>
      </c>
      <c r="H37" s="173">
        <f>'2025 Ground Cover -V5'!$S$62</f>
        <v>0</v>
      </c>
      <c r="I37" s="174"/>
      <c r="J37" s="172">
        <f>'2025 Ground Cover -V5'!$V$21</f>
        <v>0</v>
      </c>
      <c r="K37" s="172">
        <f>'2025 Ground Cover -V5'!$V$21</f>
        <v>0</v>
      </c>
      <c r="L37" s="173">
        <f>'2025 Ground Cover -V5'!$V$62</f>
        <v>0</v>
      </c>
      <c r="M37" s="174"/>
      <c r="N37" s="172">
        <f>'2025 Ground Cover -V5'!$Y$21</f>
        <v>0</v>
      </c>
      <c r="O37" s="172">
        <f>'2025 Ground Cover -V5'!$Y$21</f>
        <v>0</v>
      </c>
      <c r="P37" s="173">
        <f>'2025 Ground Cover -V5'!$Y$62</f>
        <v>0</v>
      </c>
    </row>
    <row r="38" spans="1:16" x14ac:dyDescent="0.2">
      <c r="A38" s="169"/>
      <c r="B38" s="170">
        <f>'2025 Ground Cover -V5'!$E$18</f>
        <v>0</v>
      </c>
      <c r="C38" s="158" t="s">
        <v>103</v>
      </c>
      <c r="D38" s="171">
        <v>4875454</v>
      </c>
      <c r="E38" s="170">
        <v>18971</v>
      </c>
      <c r="F38" s="172">
        <f>'2025 Ground Cover -V5'!$S$21</f>
        <v>0</v>
      </c>
      <c r="G38" s="172">
        <f>'2025 Ground Cover -V5'!$S$21</f>
        <v>0</v>
      </c>
      <c r="H38" s="173">
        <f>'2025 Ground Cover -V5'!$S$63</f>
        <v>0</v>
      </c>
      <c r="I38" s="174"/>
      <c r="J38" s="172">
        <f>'2025 Ground Cover -V5'!$V$21</f>
        <v>0</v>
      </c>
      <c r="K38" s="172">
        <f>'2025 Ground Cover -V5'!$V$21</f>
        <v>0</v>
      </c>
      <c r="L38" s="173">
        <f>'2025 Ground Cover -V5'!$V$63</f>
        <v>0</v>
      </c>
      <c r="M38" s="174"/>
      <c r="N38" s="172">
        <f>'2025 Ground Cover -V5'!$Y$21</f>
        <v>0</v>
      </c>
      <c r="O38" s="172">
        <f>'2025 Ground Cover -V5'!$Y$21</f>
        <v>0</v>
      </c>
      <c r="P38" s="173">
        <f>'2025 Ground Cover -V5'!$Y$63</f>
        <v>0</v>
      </c>
    </row>
    <row r="39" spans="1:16" ht="14" x14ac:dyDescent="0.2">
      <c r="C39" s="52"/>
      <c r="D39" s="52"/>
    </row>
    <row r="40" spans="1:16" ht="14" x14ac:dyDescent="0.2">
      <c r="C40" s="52"/>
      <c r="D40" s="52"/>
    </row>
    <row r="41" spans="1:16" ht="14" x14ac:dyDescent="0.2">
      <c r="C41" s="52"/>
      <c r="D41" s="52"/>
    </row>
    <row r="42" spans="1:16" ht="14" x14ac:dyDescent="0.2">
      <c r="C42" s="61"/>
      <c r="D42" s="61"/>
    </row>
    <row r="43" spans="1:16" x14ac:dyDescent="0.2">
      <c r="C43" s="1"/>
      <c r="D43" s="6"/>
    </row>
    <row r="44" spans="1:16" x14ac:dyDescent="0.2">
      <c r="C44" s="8"/>
      <c r="D44" s="8"/>
    </row>
    <row r="45" spans="1:16" x14ac:dyDescent="0.2">
      <c r="C45" s="8"/>
      <c r="D45" s="8"/>
    </row>
    <row r="46" spans="1:16" x14ac:dyDescent="0.2">
      <c r="C46" s="8"/>
      <c r="D46" s="8"/>
    </row>
    <row r="47" spans="1:16" x14ac:dyDescent="0.2">
      <c r="C47" s="1"/>
      <c r="D47" s="6"/>
    </row>
    <row r="48" spans="1:16" x14ac:dyDescent="0.2">
      <c r="C48" s="1"/>
      <c r="D48" s="6"/>
    </row>
    <row r="49" spans="3:4" x14ac:dyDescent="0.2">
      <c r="C49" s="1"/>
      <c r="D49" s="6"/>
    </row>
    <row r="50" spans="3:4" x14ac:dyDescent="0.2">
      <c r="C50" s="1"/>
      <c r="D50" s="6"/>
    </row>
    <row r="51" spans="3:4" x14ac:dyDescent="0.2">
      <c r="C51" s="1"/>
      <c r="D51" s="6"/>
    </row>
    <row r="52" spans="3:4" x14ac:dyDescent="0.2">
      <c r="C52" s="1"/>
      <c r="D52" s="6"/>
    </row>
    <row r="53" spans="3:4" x14ac:dyDescent="0.2">
      <c r="C53" s="1"/>
      <c r="D53" s="6"/>
    </row>
    <row r="54" spans="3:4" x14ac:dyDescent="0.2">
      <c r="C54" s="1"/>
      <c r="D54" s="6"/>
    </row>
    <row r="55" spans="3:4" x14ac:dyDescent="0.2">
      <c r="C55" s="1"/>
      <c r="D55" s="6"/>
    </row>
  </sheetData>
  <autoFilter ref="A1:Q1" xr:uid="{48311107-5989-6C44-8BFA-DF600859CCBA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6B5CD7725264C8E58502C3B2A7DD6" ma:contentTypeVersion="9" ma:contentTypeDescription="Create a new document." ma:contentTypeScope="" ma:versionID="0b84366e302262a609f3e63d66071fa1">
  <xsd:schema xmlns:xsd="http://www.w3.org/2001/XMLSchema" xmlns:xs="http://www.w3.org/2001/XMLSchema" xmlns:p="http://schemas.microsoft.com/office/2006/metadata/properties" xmlns:ns2="2c7eaa73-a0ac-4fa4-b6cc-4f4d7c13fa07" xmlns:ns3="e824317d-3f6f-44e3-a17d-e42fb9fe8154" targetNamespace="http://schemas.microsoft.com/office/2006/metadata/properties" ma:root="true" ma:fieldsID="997ed1a84ea20fcb860f5db1b60a6e50" ns2:_="" ns3:_="">
    <xsd:import namespace="2c7eaa73-a0ac-4fa4-b6cc-4f4d7c13fa07"/>
    <xsd:import namespace="e824317d-3f6f-44e3-a17d-e42fb9fe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eaa73-a0ac-4fa4-b6cc-4f4d7c13fa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17d-3f6f-44e3-a17d-e42fb9fe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5C8E26-4491-458D-9D7C-00B1AD8CF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eaa73-a0ac-4fa4-b6cc-4f4d7c13fa07"/>
    <ds:schemaRef ds:uri="e824317d-3f6f-44e3-a17d-e42fb9fe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purl.org/dc/elements/1.1/"/>
    <ds:schemaRef ds:uri="2c7eaa73-a0ac-4fa4-b6cc-4f4d7c13fa07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24317d-3f6f-44e3-a17d-e42fb9fe81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Ground Cover -V5</vt:lpstr>
      <vt:lpstr>Export Order - V5</vt:lpstr>
      <vt:lpstr>'2025 Ground Cover -V5'!Print_Area</vt:lpstr>
      <vt:lpstr>'2025 Ground Cover -V5'!Print_Titles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2025-02-20T20:41:44Z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0x01010074D101D3C67E7742A03FD6E9030D64AD</vt:lpwstr>
  </property>
  <property fmtid="{D5CDD505-2E9C-101B-9397-08002B2CF9AE}" pid="3" name="MediaServiceImageTags">
    <vt:lpwstr/>
  </property>
</Properties>
</file>