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ukeEllingson\Documents\Desktop\"/>
    </mc:Choice>
  </mc:AlternateContent>
  <xr:revisionPtr revIDLastSave="0" documentId="13_ncr:1_{B9163CE2-9AAA-4AA2-961F-93AE9117435D}" xr6:coauthVersionLast="47" xr6:coauthVersionMax="47" xr10:uidLastSave="{00000000-0000-0000-0000-000000000000}"/>
  <bookViews>
    <workbookView xWindow="-120" yWindow="-120" windowWidth="29040" windowHeight="15720" xr2:uid="{D58E1527-4473-49EC-A70C-F47900F327CB}"/>
  </bookViews>
  <sheets>
    <sheet name="2026 Sum_Fall Order Form V9" sheetId="5" r:id="rId1"/>
    <sheet name="Order Recap V9" sheetId="7" r:id="rId2"/>
    <sheet name="Export Tab - V9" sheetId="6" state="hidden" r:id="rId3"/>
  </sheets>
  <definedNames>
    <definedName name="_xlnm._FilterDatabase" localSheetId="0" hidden="1">'2026 Sum_Fall Order Form V9'!$AG$1:$AG$353</definedName>
    <definedName name="_xlnm._FilterDatabase" localSheetId="2" hidden="1">'Export Tab - V9'!$A$1:$AB$2567</definedName>
    <definedName name="con" localSheetId="0">#REF!</definedName>
    <definedName name="con" localSheetId="2">'Export Tab - V9'!#REF!</definedName>
    <definedName name="con" localSheetId="1">#REF!</definedName>
    <definedName name="con">#REF!</definedName>
    <definedName name="conc" localSheetId="0">#REF!</definedName>
    <definedName name="conc" localSheetId="2">'Export Tab - V9'!#REF!</definedName>
    <definedName name="conc" localSheetId="1">#REF!</definedName>
    <definedName name="conc">#REF!</definedName>
    <definedName name="Concat" localSheetId="0">#REF!</definedName>
    <definedName name="Concat" localSheetId="2">'Export Tab - V9'!#REF!</definedName>
    <definedName name="Concat" localSheetId="1">#REF!</definedName>
    <definedName name="Concat">#REF!</definedName>
    <definedName name="_xlnm.Print_Area" localSheetId="0">'2026 Sum_Fall Order Form V9'!$A:$AA</definedName>
    <definedName name="_xlnm.Print_Area" localSheetId="1">'Order Recap V9'!$A$1:$M$55</definedName>
    <definedName name="_xlnm.Print_Titles" localSheetId="0">'2026 Sum_Fall Order Form V9'!$23:$26</definedName>
    <definedName name="Z_2F410863_295B_49EE_8779_BE92BCE954DF_.wvu.Cols" localSheetId="0" hidden="1">'2026 Sum_Fall Order Form V9'!$AD:$AF,'2026 Sum_Fall Order Form V9'!$AK:$BS</definedName>
    <definedName name="Z_2F410863_295B_49EE_8779_BE92BCE954DF_.wvu.FilterData" localSheetId="0" hidden="1">'2026 Sum_Fall Order Form V9'!$AG$1:$AG$347</definedName>
    <definedName name="Z_2F410863_295B_49EE_8779_BE92BCE954DF_.wvu.PrintArea" localSheetId="0" hidden="1">'2026 Sum_Fall Order Form V9'!$A$1:$AE$346</definedName>
    <definedName name="Z_2F410863_295B_49EE_8779_BE92BCE954DF_.wvu.PrintTitles" localSheetId="0" hidden="1">'2026 Sum_Fall Order Form V9'!$23:$25</definedName>
    <definedName name="Z_71F486F7_AC23_4012_92EA_60EEE621ADFF_.wvu.Cols" localSheetId="0" hidden="1">'2026 Sum_Fall Order Form V9'!$AD:$AF,'2026 Sum_Fall Order Form V9'!$AK:$BS</definedName>
    <definedName name="Z_71F486F7_AC23_4012_92EA_60EEE621ADFF_.wvu.FilterData" localSheetId="0" hidden="1">'2026 Sum_Fall Order Form V9'!$AG$1:$AG$347</definedName>
    <definedName name="Z_71F486F7_AC23_4012_92EA_60EEE621ADFF_.wvu.PrintArea" localSheetId="0" hidden="1">'2026 Sum_Fall Order Form V9'!$A$1:$AE$346</definedName>
    <definedName name="Z_71F486F7_AC23_4012_92EA_60EEE621ADFF_.wvu.PrintTitles" localSheetId="0" hidden="1">'2026 Sum_Fall Order Form V9'!$23:$25</definedName>
    <definedName name="Z_F48A945A_E99E_4940_A554_1221E692694E_.wvu.FilterData" localSheetId="0" hidden="1">'2026 Sum_Fall Order Form V9'!$AG$1:$AG$347</definedName>
    <definedName name="Z_F48A945A_E99E_4940_A554_1221E692694E_.wvu.PrintArea" localSheetId="0" hidden="1">'2026 Sum_Fall Order Form V9'!$A$1:$AE$346</definedName>
    <definedName name="Z_F48A945A_E99E_4940_A554_1221E692694E_.wvu.PrintTitles" localSheetId="0" hidden="1">'2026 Sum_Fall Order Form V9'!$23:$25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5" i="5" l="1"/>
  <c r="D126" i="5"/>
  <c r="Z238" i="6"/>
  <c r="X238" i="6"/>
  <c r="W238" i="6"/>
  <c r="U238" i="6"/>
  <c r="Q238" i="6"/>
  <c r="M238" i="6"/>
  <c r="I238" i="6"/>
  <c r="T239" i="6"/>
  <c r="S239" i="6"/>
  <c r="P239" i="6"/>
  <c r="O239" i="6"/>
  <c r="L239" i="6"/>
  <c r="K239" i="6"/>
  <c r="H239" i="6"/>
  <c r="G239" i="6"/>
  <c r="C239" i="6"/>
  <c r="T238" i="6"/>
  <c r="S238" i="6"/>
  <c r="P238" i="6"/>
  <c r="O238" i="6"/>
  <c r="L238" i="6"/>
  <c r="K238" i="6"/>
  <c r="H238" i="6"/>
  <c r="G238" i="6"/>
  <c r="C238" i="6"/>
  <c r="BQ185" i="5"/>
  <c r="BP185" i="5"/>
  <c r="BO185" i="5"/>
  <c r="BN185" i="5"/>
  <c r="BM185" i="5"/>
  <c r="BR185" i="5"/>
  <c r="F185" i="5" s="1"/>
  <c r="AP185" i="5"/>
  <c r="AN185" i="5"/>
  <c r="AL185" i="5"/>
  <c r="AJ185" i="5"/>
  <c r="AA185" i="5"/>
  <c r="U239" i="6" s="1"/>
  <c r="X185" i="5"/>
  <c r="Q239" i="6" s="1"/>
  <c r="U185" i="5"/>
  <c r="M239" i="6" s="1"/>
  <c r="R185" i="5"/>
  <c r="X320" i="6"/>
  <c r="W320" i="6"/>
  <c r="U320" i="6"/>
  <c r="Q320" i="6"/>
  <c r="M320" i="6"/>
  <c r="I320" i="6"/>
  <c r="T321" i="6"/>
  <c r="S321" i="6"/>
  <c r="P321" i="6"/>
  <c r="O321" i="6"/>
  <c r="L321" i="6"/>
  <c r="K321" i="6"/>
  <c r="H321" i="6"/>
  <c r="G321" i="6"/>
  <c r="C321" i="6"/>
  <c r="T320" i="6"/>
  <c r="S320" i="6"/>
  <c r="P320" i="6"/>
  <c r="O320" i="6"/>
  <c r="L320" i="6"/>
  <c r="K320" i="6"/>
  <c r="H320" i="6"/>
  <c r="G320" i="6"/>
  <c r="C320" i="6"/>
  <c r="BQ228" i="5"/>
  <c r="BP228" i="5"/>
  <c r="BO228" i="5"/>
  <c r="BN228" i="5"/>
  <c r="BM228" i="5"/>
  <c r="AP228" i="5"/>
  <c r="AN228" i="5"/>
  <c r="AL228" i="5"/>
  <c r="AJ228" i="5"/>
  <c r="AA228" i="5"/>
  <c r="U321" i="6" s="1"/>
  <c r="X228" i="5"/>
  <c r="Q321" i="6" s="1"/>
  <c r="U228" i="5"/>
  <c r="M321" i="6" s="1"/>
  <c r="R228" i="5"/>
  <c r="I321" i="6" s="1"/>
  <c r="D143" i="5"/>
  <c r="Z162" i="6"/>
  <c r="X164" i="6"/>
  <c r="W164" i="6"/>
  <c r="U166" i="6"/>
  <c r="U164" i="6"/>
  <c r="Q166" i="6"/>
  <c r="Q164" i="6"/>
  <c r="M164" i="6"/>
  <c r="M166" i="6"/>
  <c r="I164" i="6"/>
  <c r="T165" i="6"/>
  <c r="S165" i="6"/>
  <c r="P165" i="6"/>
  <c r="O165" i="6"/>
  <c r="L165" i="6"/>
  <c r="K165" i="6"/>
  <c r="H165" i="6"/>
  <c r="G165" i="6"/>
  <c r="C165" i="6"/>
  <c r="T164" i="6"/>
  <c r="S164" i="6"/>
  <c r="P164" i="6"/>
  <c r="O164" i="6"/>
  <c r="L164" i="6"/>
  <c r="K164" i="6"/>
  <c r="H164" i="6"/>
  <c r="G164" i="6"/>
  <c r="C164" i="6"/>
  <c r="BQ143" i="5"/>
  <c r="BP143" i="5"/>
  <c r="BO143" i="5"/>
  <c r="BN143" i="5"/>
  <c r="BM143" i="5"/>
  <c r="AP143" i="5"/>
  <c r="AN143" i="5"/>
  <c r="AL143" i="5"/>
  <c r="AJ143" i="5"/>
  <c r="AA143" i="5"/>
  <c r="U165" i="6" s="1"/>
  <c r="X143" i="5"/>
  <c r="Q165" i="6" s="1"/>
  <c r="U143" i="5"/>
  <c r="M165" i="6" s="1"/>
  <c r="R143" i="5"/>
  <c r="C162" i="6"/>
  <c r="G162" i="6"/>
  <c r="H162" i="6"/>
  <c r="I162" i="6"/>
  <c r="K162" i="6"/>
  <c r="L162" i="6"/>
  <c r="M162" i="6"/>
  <c r="O162" i="6"/>
  <c r="P162" i="6"/>
  <c r="Q162" i="6"/>
  <c r="S162" i="6"/>
  <c r="T162" i="6"/>
  <c r="U162" i="6"/>
  <c r="W162" i="6"/>
  <c r="X162" i="6"/>
  <c r="C163" i="6"/>
  <c r="G163" i="6"/>
  <c r="H163" i="6"/>
  <c r="K163" i="6"/>
  <c r="L163" i="6"/>
  <c r="O163" i="6"/>
  <c r="P163" i="6"/>
  <c r="S163" i="6"/>
  <c r="T163" i="6"/>
  <c r="AG185" i="5" l="1"/>
  <c r="I239" i="6"/>
  <c r="AR185" i="5"/>
  <c r="Z320" i="6"/>
  <c r="D228" i="5"/>
  <c r="BA185" i="5"/>
  <c r="AY185" i="5"/>
  <c r="AW185" i="5"/>
  <c r="AU185" i="5"/>
  <c r="AR228" i="5"/>
  <c r="BR228" i="5"/>
  <c r="F228" i="5" s="1"/>
  <c r="AU228" i="5" s="1"/>
  <c r="AG228" i="5"/>
  <c r="AG143" i="5"/>
  <c r="AR143" i="5"/>
  <c r="I165" i="6"/>
  <c r="Z164" i="6"/>
  <c r="BR143" i="5"/>
  <c r="F143" i="5" s="1"/>
  <c r="BA143" i="5" s="1"/>
  <c r="Z344" i="6"/>
  <c r="X344" i="6"/>
  <c r="W344" i="6"/>
  <c r="U344" i="6"/>
  <c r="Q344" i="6"/>
  <c r="M344" i="6"/>
  <c r="I344" i="6"/>
  <c r="T345" i="6"/>
  <c r="S345" i="6"/>
  <c r="P345" i="6"/>
  <c r="O345" i="6"/>
  <c r="L345" i="6"/>
  <c r="K345" i="6"/>
  <c r="H345" i="6"/>
  <c r="G345" i="6"/>
  <c r="C345" i="6"/>
  <c r="T344" i="6"/>
  <c r="S344" i="6"/>
  <c r="P344" i="6"/>
  <c r="O344" i="6"/>
  <c r="L344" i="6"/>
  <c r="K344" i="6"/>
  <c r="H344" i="6"/>
  <c r="G344" i="6"/>
  <c r="C344" i="6"/>
  <c r="Z338" i="6"/>
  <c r="X338" i="6"/>
  <c r="W338" i="6"/>
  <c r="U338" i="6"/>
  <c r="Q338" i="6"/>
  <c r="M338" i="6"/>
  <c r="I338" i="6"/>
  <c r="T339" i="6"/>
  <c r="S339" i="6"/>
  <c r="P339" i="6"/>
  <c r="O339" i="6"/>
  <c r="L339" i="6"/>
  <c r="K339" i="6"/>
  <c r="H339" i="6"/>
  <c r="G339" i="6"/>
  <c r="C339" i="6"/>
  <c r="T338" i="6"/>
  <c r="S338" i="6"/>
  <c r="P338" i="6"/>
  <c r="O338" i="6"/>
  <c r="L338" i="6"/>
  <c r="K338" i="6"/>
  <c r="H338" i="6"/>
  <c r="G338" i="6"/>
  <c r="C338" i="6"/>
  <c r="Z296" i="6"/>
  <c r="X296" i="6"/>
  <c r="W296" i="6"/>
  <c r="U296" i="6"/>
  <c r="Q296" i="6"/>
  <c r="M296" i="6"/>
  <c r="I296" i="6"/>
  <c r="T297" i="6"/>
  <c r="S297" i="6"/>
  <c r="P297" i="6"/>
  <c r="O297" i="6"/>
  <c r="L297" i="6"/>
  <c r="K297" i="6"/>
  <c r="H297" i="6"/>
  <c r="G297" i="6"/>
  <c r="C297" i="6"/>
  <c r="T296" i="6"/>
  <c r="S296" i="6"/>
  <c r="P296" i="6"/>
  <c r="O296" i="6"/>
  <c r="L296" i="6"/>
  <c r="K296" i="6"/>
  <c r="H296" i="6"/>
  <c r="G296" i="6"/>
  <c r="C296" i="6"/>
  <c r="Z136" i="6"/>
  <c r="X136" i="6"/>
  <c r="W136" i="6"/>
  <c r="U136" i="6"/>
  <c r="Q136" i="6"/>
  <c r="M136" i="6"/>
  <c r="I136" i="6"/>
  <c r="T137" i="6"/>
  <c r="S137" i="6"/>
  <c r="P137" i="6"/>
  <c r="O137" i="6"/>
  <c r="L137" i="6"/>
  <c r="K137" i="6"/>
  <c r="H137" i="6"/>
  <c r="G137" i="6"/>
  <c r="C137" i="6"/>
  <c r="T136" i="6"/>
  <c r="S136" i="6"/>
  <c r="P136" i="6"/>
  <c r="O136" i="6"/>
  <c r="L136" i="6"/>
  <c r="K136" i="6"/>
  <c r="H136" i="6"/>
  <c r="G136" i="6"/>
  <c r="C136" i="6"/>
  <c r="Z100" i="6"/>
  <c r="X100" i="6"/>
  <c r="W100" i="6"/>
  <c r="U100" i="6"/>
  <c r="Q100" i="6"/>
  <c r="M100" i="6"/>
  <c r="I100" i="6"/>
  <c r="T101" i="6"/>
  <c r="S101" i="6"/>
  <c r="P101" i="6"/>
  <c r="O101" i="6"/>
  <c r="L101" i="6"/>
  <c r="K101" i="6"/>
  <c r="H101" i="6"/>
  <c r="G101" i="6"/>
  <c r="C101" i="6"/>
  <c r="T100" i="6"/>
  <c r="S100" i="6"/>
  <c r="P100" i="6"/>
  <c r="O100" i="6"/>
  <c r="L100" i="6"/>
  <c r="K100" i="6"/>
  <c r="H100" i="6"/>
  <c r="G100" i="6"/>
  <c r="C100" i="6"/>
  <c r="Z90" i="6"/>
  <c r="X90" i="6"/>
  <c r="W90" i="6"/>
  <c r="U90" i="6"/>
  <c r="Q90" i="6"/>
  <c r="M90" i="6"/>
  <c r="I90" i="6"/>
  <c r="BA228" i="5" l="1"/>
  <c r="AY228" i="5"/>
  <c r="AW228" i="5"/>
  <c r="BC185" i="5"/>
  <c r="BC228" i="5"/>
  <c r="AW143" i="5"/>
  <c r="AU143" i="5"/>
  <c r="AY143" i="5"/>
  <c r="T91" i="6"/>
  <c r="S91" i="6"/>
  <c r="P91" i="6"/>
  <c r="O91" i="6"/>
  <c r="L91" i="6"/>
  <c r="K91" i="6"/>
  <c r="H91" i="6"/>
  <c r="G91" i="6"/>
  <c r="C91" i="6"/>
  <c r="T90" i="6"/>
  <c r="S90" i="6"/>
  <c r="P90" i="6"/>
  <c r="O90" i="6"/>
  <c r="L90" i="6"/>
  <c r="K90" i="6"/>
  <c r="H90" i="6"/>
  <c r="G90" i="6"/>
  <c r="C90" i="6"/>
  <c r="T496" i="6"/>
  <c r="S496" i="6"/>
  <c r="P496" i="6"/>
  <c r="O496" i="6"/>
  <c r="L496" i="6"/>
  <c r="K496" i="6"/>
  <c r="H496" i="6"/>
  <c r="G496" i="6"/>
  <c r="C496" i="6"/>
  <c r="T494" i="6"/>
  <c r="S494" i="6"/>
  <c r="P494" i="6"/>
  <c r="O494" i="6"/>
  <c r="L494" i="6"/>
  <c r="K494" i="6"/>
  <c r="H494" i="6"/>
  <c r="G494" i="6"/>
  <c r="C494" i="6"/>
  <c r="T492" i="6"/>
  <c r="S492" i="6"/>
  <c r="P492" i="6"/>
  <c r="O492" i="6"/>
  <c r="L492" i="6"/>
  <c r="K492" i="6"/>
  <c r="H492" i="6"/>
  <c r="G492" i="6"/>
  <c r="C492" i="6"/>
  <c r="T490" i="6"/>
  <c r="S490" i="6"/>
  <c r="P490" i="6"/>
  <c r="O490" i="6"/>
  <c r="L490" i="6"/>
  <c r="K490" i="6"/>
  <c r="H490" i="6"/>
  <c r="G490" i="6"/>
  <c r="C490" i="6"/>
  <c r="T488" i="6"/>
  <c r="S488" i="6"/>
  <c r="P488" i="6"/>
  <c r="O488" i="6"/>
  <c r="L488" i="6"/>
  <c r="K488" i="6"/>
  <c r="H488" i="6"/>
  <c r="G488" i="6"/>
  <c r="C488" i="6"/>
  <c r="T486" i="6"/>
  <c r="S486" i="6"/>
  <c r="P486" i="6"/>
  <c r="O486" i="6"/>
  <c r="L486" i="6"/>
  <c r="K486" i="6"/>
  <c r="H486" i="6"/>
  <c r="G486" i="6"/>
  <c r="C486" i="6"/>
  <c r="T484" i="6"/>
  <c r="S484" i="6"/>
  <c r="P484" i="6"/>
  <c r="O484" i="6"/>
  <c r="L484" i="6"/>
  <c r="K484" i="6"/>
  <c r="H484" i="6"/>
  <c r="G484" i="6"/>
  <c r="C484" i="6"/>
  <c r="T482" i="6"/>
  <c r="S482" i="6"/>
  <c r="P482" i="6"/>
  <c r="O482" i="6"/>
  <c r="L482" i="6"/>
  <c r="K482" i="6"/>
  <c r="H482" i="6"/>
  <c r="G482" i="6"/>
  <c r="C482" i="6"/>
  <c r="T480" i="6"/>
  <c r="S480" i="6"/>
  <c r="P480" i="6"/>
  <c r="O480" i="6"/>
  <c r="L480" i="6"/>
  <c r="K480" i="6"/>
  <c r="H480" i="6"/>
  <c r="G480" i="6"/>
  <c r="C480" i="6"/>
  <c r="T478" i="6"/>
  <c r="S478" i="6"/>
  <c r="P478" i="6"/>
  <c r="O478" i="6"/>
  <c r="L478" i="6"/>
  <c r="K478" i="6"/>
  <c r="H478" i="6"/>
  <c r="G478" i="6"/>
  <c r="C478" i="6"/>
  <c r="T476" i="6"/>
  <c r="S476" i="6"/>
  <c r="P476" i="6"/>
  <c r="O476" i="6"/>
  <c r="L476" i="6"/>
  <c r="K476" i="6"/>
  <c r="H476" i="6"/>
  <c r="G476" i="6"/>
  <c r="C476" i="6"/>
  <c r="T474" i="6"/>
  <c r="S474" i="6"/>
  <c r="P474" i="6"/>
  <c r="O474" i="6"/>
  <c r="L474" i="6"/>
  <c r="K474" i="6"/>
  <c r="H474" i="6"/>
  <c r="G474" i="6"/>
  <c r="C474" i="6"/>
  <c r="T472" i="6"/>
  <c r="S472" i="6"/>
  <c r="P472" i="6"/>
  <c r="O472" i="6"/>
  <c r="L472" i="6"/>
  <c r="K472" i="6"/>
  <c r="H472" i="6"/>
  <c r="G472" i="6"/>
  <c r="C472" i="6"/>
  <c r="T470" i="6"/>
  <c r="S470" i="6"/>
  <c r="P470" i="6"/>
  <c r="O470" i="6"/>
  <c r="L470" i="6"/>
  <c r="K470" i="6"/>
  <c r="H470" i="6"/>
  <c r="G470" i="6"/>
  <c r="C470" i="6"/>
  <c r="T468" i="6"/>
  <c r="S468" i="6"/>
  <c r="P468" i="6"/>
  <c r="O468" i="6"/>
  <c r="L468" i="6"/>
  <c r="K468" i="6"/>
  <c r="H468" i="6"/>
  <c r="G468" i="6"/>
  <c r="C468" i="6"/>
  <c r="T466" i="6"/>
  <c r="S466" i="6"/>
  <c r="P466" i="6"/>
  <c r="O466" i="6"/>
  <c r="L466" i="6"/>
  <c r="K466" i="6"/>
  <c r="H466" i="6"/>
  <c r="G466" i="6"/>
  <c r="C466" i="6"/>
  <c r="T464" i="6"/>
  <c r="S464" i="6"/>
  <c r="P464" i="6"/>
  <c r="O464" i="6"/>
  <c r="L464" i="6"/>
  <c r="K464" i="6"/>
  <c r="H464" i="6"/>
  <c r="G464" i="6"/>
  <c r="C464" i="6"/>
  <c r="T462" i="6"/>
  <c r="S462" i="6"/>
  <c r="P462" i="6"/>
  <c r="O462" i="6"/>
  <c r="L462" i="6"/>
  <c r="K462" i="6"/>
  <c r="H462" i="6"/>
  <c r="G462" i="6"/>
  <c r="C462" i="6"/>
  <c r="T460" i="6"/>
  <c r="S460" i="6"/>
  <c r="P460" i="6"/>
  <c r="O460" i="6"/>
  <c r="L460" i="6"/>
  <c r="K460" i="6"/>
  <c r="H460" i="6"/>
  <c r="G460" i="6"/>
  <c r="C460" i="6"/>
  <c r="T458" i="6"/>
  <c r="S458" i="6"/>
  <c r="P458" i="6"/>
  <c r="O458" i="6"/>
  <c r="L458" i="6"/>
  <c r="K458" i="6"/>
  <c r="H458" i="6"/>
  <c r="G458" i="6"/>
  <c r="C458" i="6"/>
  <c r="T456" i="6"/>
  <c r="S456" i="6"/>
  <c r="P456" i="6"/>
  <c r="O456" i="6"/>
  <c r="L456" i="6"/>
  <c r="K456" i="6"/>
  <c r="H456" i="6"/>
  <c r="G456" i="6"/>
  <c r="C456" i="6"/>
  <c r="T454" i="6"/>
  <c r="S454" i="6"/>
  <c r="P454" i="6"/>
  <c r="O454" i="6"/>
  <c r="L454" i="6"/>
  <c r="K454" i="6"/>
  <c r="H454" i="6"/>
  <c r="G454" i="6"/>
  <c r="C454" i="6"/>
  <c r="T452" i="6"/>
  <c r="S452" i="6"/>
  <c r="P452" i="6"/>
  <c r="O452" i="6"/>
  <c r="L452" i="6"/>
  <c r="K452" i="6"/>
  <c r="H452" i="6"/>
  <c r="G452" i="6"/>
  <c r="C452" i="6"/>
  <c r="T450" i="6"/>
  <c r="S450" i="6"/>
  <c r="P450" i="6"/>
  <c r="O450" i="6"/>
  <c r="L450" i="6"/>
  <c r="K450" i="6"/>
  <c r="H450" i="6"/>
  <c r="G450" i="6"/>
  <c r="C450" i="6"/>
  <c r="T448" i="6"/>
  <c r="S448" i="6"/>
  <c r="P448" i="6"/>
  <c r="O448" i="6"/>
  <c r="L448" i="6"/>
  <c r="K448" i="6"/>
  <c r="H448" i="6"/>
  <c r="G448" i="6"/>
  <c r="C448" i="6"/>
  <c r="T446" i="6"/>
  <c r="S446" i="6"/>
  <c r="P446" i="6"/>
  <c r="O446" i="6"/>
  <c r="L446" i="6"/>
  <c r="K446" i="6"/>
  <c r="H446" i="6"/>
  <c r="G446" i="6"/>
  <c r="C446" i="6"/>
  <c r="T444" i="6"/>
  <c r="S444" i="6"/>
  <c r="P444" i="6"/>
  <c r="O444" i="6"/>
  <c r="L444" i="6"/>
  <c r="K444" i="6"/>
  <c r="H444" i="6"/>
  <c r="G444" i="6"/>
  <c r="C444" i="6"/>
  <c r="T442" i="6"/>
  <c r="S442" i="6"/>
  <c r="P442" i="6"/>
  <c r="O442" i="6"/>
  <c r="L442" i="6"/>
  <c r="K442" i="6"/>
  <c r="H442" i="6"/>
  <c r="G442" i="6"/>
  <c r="C442" i="6"/>
  <c r="T440" i="6"/>
  <c r="S440" i="6"/>
  <c r="P440" i="6"/>
  <c r="O440" i="6"/>
  <c r="L440" i="6"/>
  <c r="K440" i="6"/>
  <c r="H440" i="6"/>
  <c r="G440" i="6"/>
  <c r="C440" i="6"/>
  <c r="T438" i="6"/>
  <c r="S438" i="6"/>
  <c r="P438" i="6"/>
  <c r="O438" i="6"/>
  <c r="L438" i="6"/>
  <c r="K438" i="6"/>
  <c r="H438" i="6"/>
  <c r="G438" i="6"/>
  <c r="C438" i="6"/>
  <c r="T436" i="6"/>
  <c r="S436" i="6"/>
  <c r="P436" i="6"/>
  <c r="O436" i="6"/>
  <c r="L436" i="6"/>
  <c r="K436" i="6"/>
  <c r="H436" i="6"/>
  <c r="G436" i="6"/>
  <c r="C436" i="6"/>
  <c r="T434" i="6"/>
  <c r="S434" i="6"/>
  <c r="P434" i="6"/>
  <c r="O434" i="6"/>
  <c r="L434" i="6"/>
  <c r="K434" i="6"/>
  <c r="H434" i="6"/>
  <c r="G434" i="6"/>
  <c r="C434" i="6"/>
  <c r="T432" i="6"/>
  <c r="S432" i="6"/>
  <c r="P432" i="6"/>
  <c r="O432" i="6"/>
  <c r="L432" i="6"/>
  <c r="K432" i="6"/>
  <c r="H432" i="6"/>
  <c r="G432" i="6"/>
  <c r="C432" i="6"/>
  <c r="T430" i="6"/>
  <c r="S430" i="6"/>
  <c r="P430" i="6"/>
  <c r="O430" i="6"/>
  <c r="L430" i="6"/>
  <c r="K430" i="6"/>
  <c r="H430" i="6"/>
  <c r="G430" i="6"/>
  <c r="C430" i="6"/>
  <c r="T428" i="6"/>
  <c r="S428" i="6"/>
  <c r="P428" i="6"/>
  <c r="O428" i="6"/>
  <c r="L428" i="6"/>
  <c r="K428" i="6"/>
  <c r="H428" i="6"/>
  <c r="G428" i="6"/>
  <c r="C428" i="6"/>
  <c r="T426" i="6"/>
  <c r="S426" i="6"/>
  <c r="P426" i="6"/>
  <c r="O426" i="6"/>
  <c r="L426" i="6"/>
  <c r="K426" i="6"/>
  <c r="H426" i="6"/>
  <c r="G426" i="6"/>
  <c r="C426" i="6"/>
  <c r="T424" i="6"/>
  <c r="S424" i="6"/>
  <c r="P424" i="6"/>
  <c r="O424" i="6"/>
  <c r="L424" i="6"/>
  <c r="K424" i="6"/>
  <c r="H424" i="6"/>
  <c r="G424" i="6"/>
  <c r="C424" i="6"/>
  <c r="T422" i="6"/>
  <c r="S422" i="6"/>
  <c r="P422" i="6"/>
  <c r="O422" i="6"/>
  <c r="L422" i="6"/>
  <c r="K422" i="6"/>
  <c r="H422" i="6"/>
  <c r="G422" i="6"/>
  <c r="C422" i="6"/>
  <c r="T420" i="6"/>
  <c r="S420" i="6"/>
  <c r="P420" i="6"/>
  <c r="O420" i="6"/>
  <c r="L420" i="6"/>
  <c r="K420" i="6"/>
  <c r="H420" i="6"/>
  <c r="G420" i="6"/>
  <c r="C420" i="6"/>
  <c r="T418" i="6"/>
  <c r="S418" i="6"/>
  <c r="P418" i="6"/>
  <c r="O418" i="6"/>
  <c r="L418" i="6"/>
  <c r="K418" i="6"/>
  <c r="H418" i="6"/>
  <c r="G418" i="6"/>
  <c r="C418" i="6"/>
  <c r="T416" i="6"/>
  <c r="S416" i="6"/>
  <c r="P416" i="6"/>
  <c r="O416" i="6"/>
  <c r="L416" i="6"/>
  <c r="K416" i="6"/>
  <c r="H416" i="6"/>
  <c r="G416" i="6"/>
  <c r="C416" i="6"/>
  <c r="T414" i="6"/>
  <c r="S414" i="6"/>
  <c r="P414" i="6"/>
  <c r="O414" i="6"/>
  <c r="L414" i="6"/>
  <c r="K414" i="6"/>
  <c r="H414" i="6"/>
  <c r="G414" i="6"/>
  <c r="C414" i="6"/>
  <c r="T412" i="6"/>
  <c r="S412" i="6"/>
  <c r="P412" i="6"/>
  <c r="O412" i="6"/>
  <c r="L412" i="6"/>
  <c r="K412" i="6"/>
  <c r="H412" i="6"/>
  <c r="G412" i="6"/>
  <c r="C412" i="6"/>
  <c r="T410" i="6"/>
  <c r="S410" i="6"/>
  <c r="P410" i="6"/>
  <c r="O410" i="6"/>
  <c r="L410" i="6"/>
  <c r="K410" i="6"/>
  <c r="H410" i="6"/>
  <c r="G410" i="6"/>
  <c r="C410" i="6"/>
  <c r="T408" i="6"/>
  <c r="S408" i="6"/>
  <c r="P408" i="6"/>
  <c r="O408" i="6"/>
  <c r="L408" i="6"/>
  <c r="K408" i="6"/>
  <c r="H408" i="6"/>
  <c r="G408" i="6"/>
  <c r="C408" i="6"/>
  <c r="T406" i="6"/>
  <c r="S406" i="6"/>
  <c r="P406" i="6"/>
  <c r="O406" i="6"/>
  <c r="L406" i="6"/>
  <c r="K406" i="6"/>
  <c r="H406" i="6"/>
  <c r="G406" i="6"/>
  <c r="C406" i="6"/>
  <c r="T404" i="6"/>
  <c r="S404" i="6"/>
  <c r="P404" i="6"/>
  <c r="O404" i="6"/>
  <c r="L404" i="6"/>
  <c r="K404" i="6"/>
  <c r="H404" i="6"/>
  <c r="G404" i="6"/>
  <c r="C404" i="6"/>
  <c r="T402" i="6"/>
  <c r="S402" i="6"/>
  <c r="P402" i="6"/>
  <c r="O402" i="6"/>
  <c r="L402" i="6"/>
  <c r="K402" i="6"/>
  <c r="H402" i="6"/>
  <c r="G402" i="6"/>
  <c r="C402" i="6"/>
  <c r="T400" i="6"/>
  <c r="S400" i="6"/>
  <c r="P400" i="6"/>
  <c r="O400" i="6"/>
  <c r="L400" i="6"/>
  <c r="K400" i="6"/>
  <c r="H400" i="6"/>
  <c r="G400" i="6"/>
  <c r="C400" i="6"/>
  <c r="T398" i="6"/>
  <c r="S398" i="6"/>
  <c r="P398" i="6"/>
  <c r="O398" i="6"/>
  <c r="L398" i="6"/>
  <c r="K398" i="6"/>
  <c r="H398" i="6"/>
  <c r="G398" i="6"/>
  <c r="C398" i="6"/>
  <c r="T396" i="6"/>
  <c r="S396" i="6"/>
  <c r="P396" i="6"/>
  <c r="O396" i="6"/>
  <c r="L396" i="6"/>
  <c r="K396" i="6"/>
  <c r="H396" i="6"/>
  <c r="G396" i="6"/>
  <c r="C396" i="6"/>
  <c r="T394" i="6"/>
  <c r="S394" i="6"/>
  <c r="P394" i="6"/>
  <c r="O394" i="6"/>
  <c r="L394" i="6"/>
  <c r="K394" i="6"/>
  <c r="H394" i="6"/>
  <c r="G394" i="6"/>
  <c r="C394" i="6"/>
  <c r="T392" i="6"/>
  <c r="S392" i="6"/>
  <c r="P392" i="6"/>
  <c r="O392" i="6"/>
  <c r="L392" i="6"/>
  <c r="K392" i="6"/>
  <c r="H392" i="6"/>
  <c r="G392" i="6"/>
  <c r="C392" i="6"/>
  <c r="T390" i="6"/>
  <c r="S390" i="6"/>
  <c r="P390" i="6"/>
  <c r="O390" i="6"/>
  <c r="L390" i="6"/>
  <c r="K390" i="6"/>
  <c r="H390" i="6"/>
  <c r="G390" i="6"/>
  <c r="C390" i="6"/>
  <c r="T388" i="6"/>
  <c r="S388" i="6"/>
  <c r="P388" i="6"/>
  <c r="O388" i="6"/>
  <c r="L388" i="6"/>
  <c r="K388" i="6"/>
  <c r="H388" i="6"/>
  <c r="G388" i="6"/>
  <c r="C388" i="6"/>
  <c r="T386" i="6"/>
  <c r="S386" i="6"/>
  <c r="P386" i="6"/>
  <c r="O386" i="6"/>
  <c r="L386" i="6"/>
  <c r="K386" i="6"/>
  <c r="H386" i="6"/>
  <c r="G386" i="6"/>
  <c r="C386" i="6"/>
  <c r="T384" i="6"/>
  <c r="S384" i="6"/>
  <c r="P384" i="6"/>
  <c r="O384" i="6"/>
  <c r="L384" i="6"/>
  <c r="K384" i="6"/>
  <c r="H384" i="6"/>
  <c r="G384" i="6"/>
  <c r="C384" i="6"/>
  <c r="T382" i="6"/>
  <c r="S382" i="6"/>
  <c r="P382" i="6"/>
  <c r="O382" i="6"/>
  <c r="L382" i="6"/>
  <c r="K382" i="6"/>
  <c r="H382" i="6"/>
  <c r="G382" i="6"/>
  <c r="C382" i="6"/>
  <c r="T380" i="6"/>
  <c r="S380" i="6"/>
  <c r="P380" i="6"/>
  <c r="O380" i="6"/>
  <c r="L380" i="6"/>
  <c r="K380" i="6"/>
  <c r="H380" i="6"/>
  <c r="G380" i="6"/>
  <c r="C380" i="6"/>
  <c r="T378" i="6"/>
  <c r="S378" i="6"/>
  <c r="P378" i="6"/>
  <c r="O378" i="6"/>
  <c r="L378" i="6"/>
  <c r="K378" i="6"/>
  <c r="H378" i="6"/>
  <c r="G378" i="6"/>
  <c r="C378" i="6"/>
  <c r="T376" i="6"/>
  <c r="S376" i="6"/>
  <c r="P376" i="6"/>
  <c r="O376" i="6"/>
  <c r="L376" i="6"/>
  <c r="K376" i="6"/>
  <c r="H376" i="6"/>
  <c r="G376" i="6"/>
  <c r="C376" i="6"/>
  <c r="T374" i="6"/>
  <c r="S374" i="6"/>
  <c r="P374" i="6"/>
  <c r="O374" i="6"/>
  <c r="L374" i="6"/>
  <c r="K374" i="6"/>
  <c r="H374" i="6"/>
  <c r="G374" i="6"/>
  <c r="C374" i="6"/>
  <c r="T372" i="6"/>
  <c r="S372" i="6"/>
  <c r="P372" i="6"/>
  <c r="O372" i="6"/>
  <c r="L372" i="6"/>
  <c r="K372" i="6"/>
  <c r="H372" i="6"/>
  <c r="G372" i="6"/>
  <c r="C372" i="6"/>
  <c r="T370" i="6"/>
  <c r="S370" i="6"/>
  <c r="P370" i="6"/>
  <c r="O370" i="6"/>
  <c r="L370" i="6"/>
  <c r="K370" i="6"/>
  <c r="H370" i="6"/>
  <c r="G370" i="6"/>
  <c r="C370" i="6"/>
  <c r="T368" i="6"/>
  <c r="S368" i="6"/>
  <c r="P368" i="6"/>
  <c r="O368" i="6"/>
  <c r="L368" i="6"/>
  <c r="K368" i="6"/>
  <c r="H368" i="6"/>
  <c r="G368" i="6"/>
  <c r="C368" i="6"/>
  <c r="T366" i="6"/>
  <c r="S366" i="6"/>
  <c r="P366" i="6"/>
  <c r="O366" i="6"/>
  <c r="L366" i="6"/>
  <c r="K366" i="6"/>
  <c r="H366" i="6"/>
  <c r="G366" i="6"/>
  <c r="C366" i="6"/>
  <c r="T359" i="6"/>
  <c r="S359" i="6"/>
  <c r="P359" i="6"/>
  <c r="O359" i="6"/>
  <c r="L359" i="6"/>
  <c r="K359" i="6"/>
  <c r="H359" i="6"/>
  <c r="G359" i="6"/>
  <c r="C359" i="6"/>
  <c r="T357" i="6"/>
  <c r="S357" i="6"/>
  <c r="P357" i="6"/>
  <c r="O357" i="6"/>
  <c r="L357" i="6"/>
  <c r="K357" i="6"/>
  <c r="H357" i="6"/>
  <c r="G357" i="6"/>
  <c r="C357" i="6"/>
  <c r="T355" i="6"/>
  <c r="S355" i="6"/>
  <c r="P355" i="6"/>
  <c r="O355" i="6"/>
  <c r="L355" i="6"/>
  <c r="K355" i="6"/>
  <c r="H355" i="6"/>
  <c r="G355" i="6"/>
  <c r="C355" i="6"/>
  <c r="T353" i="6"/>
  <c r="S353" i="6"/>
  <c r="P353" i="6"/>
  <c r="O353" i="6"/>
  <c r="L353" i="6"/>
  <c r="K353" i="6"/>
  <c r="H353" i="6"/>
  <c r="G353" i="6"/>
  <c r="C353" i="6"/>
  <c r="T351" i="6"/>
  <c r="S351" i="6"/>
  <c r="P351" i="6"/>
  <c r="O351" i="6"/>
  <c r="L351" i="6"/>
  <c r="K351" i="6"/>
  <c r="H351" i="6"/>
  <c r="G351" i="6"/>
  <c r="C351" i="6"/>
  <c r="T349" i="6"/>
  <c r="S349" i="6"/>
  <c r="P349" i="6"/>
  <c r="O349" i="6"/>
  <c r="L349" i="6"/>
  <c r="K349" i="6"/>
  <c r="H349" i="6"/>
  <c r="G349" i="6"/>
  <c r="C349" i="6"/>
  <c r="T347" i="6"/>
  <c r="S347" i="6"/>
  <c r="P347" i="6"/>
  <c r="O347" i="6"/>
  <c r="L347" i="6"/>
  <c r="K347" i="6"/>
  <c r="H347" i="6"/>
  <c r="G347" i="6"/>
  <c r="C347" i="6"/>
  <c r="T343" i="6"/>
  <c r="S343" i="6"/>
  <c r="P343" i="6"/>
  <c r="O343" i="6"/>
  <c r="L343" i="6"/>
  <c r="K343" i="6"/>
  <c r="H343" i="6"/>
  <c r="G343" i="6"/>
  <c r="C343" i="6"/>
  <c r="T341" i="6"/>
  <c r="S341" i="6"/>
  <c r="P341" i="6"/>
  <c r="O341" i="6"/>
  <c r="L341" i="6"/>
  <c r="K341" i="6"/>
  <c r="H341" i="6"/>
  <c r="G341" i="6"/>
  <c r="C341" i="6"/>
  <c r="T337" i="6"/>
  <c r="S337" i="6"/>
  <c r="P337" i="6"/>
  <c r="O337" i="6"/>
  <c r="L337" i="6"/>
  <c r="K337" i="6"/>
  <c r="H337" i="6"/>
  <c r="G337" i="6"/>
  <c r="C337" i="6"/>
  <c r="T335" i="6"/>
  <c r="S335" i="6"/>
  <c r="P335" i="6"/>
  <c r="O335" i="6"/>
  <c r="L335" i="6"/>
  <c r="K335" i="6"/>
  <c r="H335" i="6"/>
  <c r="G335" i="6"/>
  <c r="C335" i="6"/>
  <c r="T333" i="6"/>
  <c r="S333" i="6"/>
  <c r="P333" i="6"/>
  <c r="O333" i="6"/>
  <c r="L333" i="6"/>
  <c r="K333" i="6"/>
  <c r="H333" i="6"/>
  <c r="G333" i="6"/>
  <c r="C333" i="6"/>
  <c r="T331" i="6"/>
  <c r="S331" i="6"/>
  <c r="P331" i="6"/>
  <c r="O331" i="6"/>
  <c r="L331" i="6"/>
  <c r="K331" i="6"/>
  <c r="H331" i="6"/>
  <c r="G331" i="6"/>
  <c r="C331" i="6"/>
  <c r="T329" i="6"/>
  <c r="S329" i="6"/>
  <c r="P329" i="6"/>
  <c r="O329" i="6"/>
  <c r="L329" i="6"/>
  <c r="K329" i="6"/>
  <c r="H329" i="6"/>
  <c r="G329" i="6"/>
  <c r="C329" i="6"/>
  <c r="T327" i="6"/>
  <c r="S327" i="6"/>
  <c r="P327" i="6"/>
  <c r="O327" i="6"/>
  <c r="L327" i="6"/>
  <c r="K327" i="6"/>
  <c r="H327" i="6"/>
  <c r="G327" i="6"/>
  <c r="C327" i="6"/>
  <c r="T325" i="6"/>
  <c r="S325" i="6"/>
  <c r="P325" i="6"/>
  <c r="O325" i="6"/>
  <c r="L325" i="6"/>
  <c r="K325" i="6"/>
  <c r="H325" i="6"/>
  <c r="G325" i="6"/>
  <c r="C325" i="6"/>
  <c r="T323" i="6"/>
  <c r="S323" i="6"/>
  <c r="P323" i="6"/>
  <c r="O323" i="6"/>
  <c r="L323" i="6"/>
  <c r="K323" i="6"/>
  <c r="H323" i="6"/>
  <c r="G323" i="6"/>
  <c r="C323" i="6"/>
  <c r="T319" i="6"/>
  <c r="S319" i="6"/>
  <c r="P319" i="6"/>
  <c r="O319" i="6"/>
  <c r="L319" i="6"/>
  <c r="K319" i="6"/>
  <c r="H319" i="6"/>
  <c r="G319" i="6"/>
  <c r="C319" i="6"/>
  <c r="T317" i="6"/>
  <c r="S317" i="6"/>
  <c r="P317" i="6"/>
  <c r="O317" i="6"/>
  <c r="L317" i="6"/>
  <c r="K317" i="6"/>
  <c r="H317" i="6"/>
  <c r="G317" i="6"/>
  <c r="C317" i="6"/>
  <c r="T315" i="6"/>
  <c r="S315" i="6"/>
  <c r="P315" i="6"/>
  <c r="O315" i="6"/>
  <c r="L315" i="6"/>
  <c r="K315" i="6"/>
  <c r="H315" i="6"/>
  <c r="G315" i="6"/>
  <c r="C315" i="6"/>
  <c r="T313" i="6"/>
  <c r="S313" i="6"/>
  <c r="P313" i="6"/>
  <c r="O313" i="6"/>
  <c r="L313" i="6"/>
  <c r="K313" i="6"/>
  <c r="H313" i="6"/>
  <c r="G313" i="6"/>
  <c r="C313" i="6"/>
  <c r="T311" i="6"/>
  <c r="S311" i="6"/>
  <c r="P311" i="6"/>
  <c r="O311" i="6"/>
  <c r="L311" i="6"/>
  <c r="K311" i="6"/>
  <c r="H311" i="6"/>
  <c r="G311" i="6"/>
  <c r="C311" i="6"/>
  <c r="T309" i="6"/>
  <c r="S309" i="6"/>
  <c r="P309" i="6"/>
  <c r="O309" i="6"/>
  <c r="L309" i="6"/>
  <c r="K309" i="6"/>
  <c r="H309" i="6"/>
  <c r="G309" i="6"/>
  <c r="C309" i="6"/>
  <c r="T307" i="6"/>
  <c r="S307" i="6"/>
  <c r="P307" i="6"/>
  <c r="O307" i="6"/>
  <c r="L307" i="6"/>
  <c r="K307" i="6"/>
  <c r="H307" i="6"/>
  <c r="G307" i="6"/>
  <c r="C307" i="6"/>
  <c r="T305" i="6"/>
  <c r="S305" i="6"/>
  <c r="P305" i="6"/>
  <c r="O305" i="6"/>
  <c r="L305" i="6"/>
  <c r="K305" i="6"/>
  <c r="H305" i="6"/>
  <c r="G305" i="6"/>
  <c r="C305" i="6"/>
  <c r="T303" i="6"/>
  <c r="S303" i="6"/>
  <c r="P303" i="6"/>
  <c r="O303" i="6"/>
  <c r="L303" i="6"/>
  <c r="K303" i="6"/>
  <c r="H303" i="6"/>
  <c r="G303" i="6"/>
  <c r="C303" i="6"/>
  <c r="T301" i="6"/>
  <c r="S301" i="6"/>
  <c r="P301" i="6"/>
  <c r="O301" i="6"/>
  <c r="L301" i="6"/>
  <c r="K301" i="6"/>
  <c r="H301" i="6"/>
  <c r="G301" i="6"/>
  <c r="C301" i="6"/>
  <c r="T299" i="6"/>
  <c r="S299" i="6"/>
  <c r="P299" i="6"/>
  <c r="O299" i="6"/>
  <c r="L299" i="6"/>
  <c r="K299" i="6"/>
  <c r="H299" i="6"/>
  <c r="G299" i="6"/>
  <c r="C299" i="6"/>
  <c r="T295" i="6"/>
  <c r="S295" i="6"/>
  <c r="P295" i="6"/>
  <c r="O295" i="6"/>
  <c r="L295" i="6"/>
  <c r="K295" i="6"/>
  <c r="H295" i="6"/>
  <c r="G295" i="6"/>
  <c r="C295" i="6"/>
  <c r="T293" i="6"/>
  <c r="S293" i="6"/>
  <c r="P293" i="6"/>
  <c r="O293" i="6"/>
  <c r="L293" i="6"/>
  <c r="K293" i="6"/>
  <c r="H293" i="6"/>
  <c r="G293" i="6"/>
  <c r="C293" i="6"/>
  <c r="T291" i="6"/>
  <c r="S291" i="6"/>
  <c r="P291" i="6"/>
  <c r="O291" i="6"/>
  <c r="L291" i="6"/>
  <c r="K291" i="6"/>
  <c r="H291" i="6"/>
  <c r="G291" i="6"/>
  <c r="C291" i="6"/>
  <c r="T289" i="6"/>
  <c r="S289" i="6"/>
  <c r="P289" i="6"/>
  <c r="O289" i="6"/>
  <c r="L289" i="6"/>
  <c r="K289" i="6"/>
  <c r="H289" i="6"/>
  <c r="G289" i="6"/>
  <c r="C289" i="6"/>
  <c r="T287" i="6"/>
  <c r="S287" i="6"/>
  <c r="P287" i="6"/>
  <c r="O287" i="6"/>
  <c r="L287" i="6"/>
  <c r="K287" i="6"/>
  <c r="H287" i="6"/>
  <c r="G287" i="6"/>
  <c r="C287" i="6"/>
  <c r="T285" i="6"/>
  <c r="S285" i="6"/>
  <c r="P285" i="6"/>
  <c r="O285" i="6"/>
  <c r="L285" i="6"/>
  <c r="K285" i="6"/>
  <c r="H285" i="6"/>
  <c r="G285" i="6"/>
  <c r="C285" i="6"/>
  <c r="T283" i="6"/>
  <c r="S283" i="6"/>
  <c r="P283" i="6"/>
  <c r="O283" i="6"/>
  <c r="L283" i="6"/>
  <c r="K283" i="6"/>
  <c r="H283" i="6"/>
  <c r="G283" i="6"/>
  <c r="C283" i="6"/>
  <c r="T281" i="6"/>
  <c r="S281" i="6"/>
  <c r="P281" i="6"/>
  <c r="O281" i="6"/>
  <c r="L281" i="6"/>
  <c r="K281" i="6"/>
  <c r="H281" i="6"/>
  <c r="G281" i="6"/>
  <c r="C281" i="6"/>
  <c r="T279" i="6"/>
  <c r="S279" i="6"/>
  <c r="P279" i="6"/>
  <c r="O279" i="6"/>
  <c r="L279" i="6"/>
  <c r="K279" i="6"/>
  <c r="H279" i="6"/>
  <c r="G279" i="6"/>
  <c r="C279" i="6"/>
  <c r="T277" i="6"/>
  <c r="S277" i="6"/>
  <c r="P277" i="6"/>
  <c r="O277" i="6"/>
  <c r="L277" i="6"/>
  <c r="K277" i="6"/>
  <c r="H277" i="6"/>
  <c r="G277" i="6"/>
  <c r="C277" i="6"/>
  <c r="T275" i="6"/>
  <c r="S275" i="6"/>
  <c r="P275" i="6"/>
  <c r="O275" i="6"/>
  <c r="L275" i="6"/>
  <c r="K275" i="6"/>
  <c r="H275" i="6"/>
  <c r="G275" i="6"/>
  <c r="C275" i="6"/>
  <c r="T273" i="6"/>
  <c r="S273" i="6"/>
  <c r="P273" i="6"/>
  <c r="O273" i="6"/>
  <c r="L273" i="6"/>
  <c r="K273" i="6"/>
  <c r="H273" i="6"/>
  <c r="G273" i="6"/>
  <c r="C273" i="6"/>
  <c r="T271" i="6"/>
  <c r="S271" i="6"/>
  <c r="P271" i="6"/>
  <c r="O271" i="6"/>
  <c r="L271" i="6"/>
  <c r="K271" i="6"/>
  <c r="H271" i="6"/>
  <c r="G271" i="6"/>
  <c r="C271" i="6"/>
  <c r="T269" i="6"/>
  <c r="S269" i="6"/>
  <c r="P269" i="6"/>
  <c r="O269" i="6"/>
  <c r="L269" i="6"/>
  <c r="K269" i="6"/>
  <c r="H269" i="6"/>
  <c r="G269" i="6"/>
  <c r="C269" i="6"/>
  <c r="T267" i="6"/>
  <c r="S267" i="6"/>
  <c r="P267" i="6"/>
  <c r="O267" i="6"/>
  <c r="L267" i="6"/>
  <c r="K267" i="6"/>
  <c r="H267" i="6"/>
  <c r="G267" i="6"/>
  <c r="C267" i="6"/>
  <c r="T265" i="6"/>
  <c r="S265" i="6"/>
  <c r="P265" i="6"/>
  <c r="O265" i="6"/>
  <c r="L265" i="6"/>
  <c r="K265" i="6"/>
  <c r="H265" i="6"/>
  <c r="G265" i="6"/>
  <c r="C265" i="6"/>
  <c r="T263" i="6"/>
  <c r="S263" i="6"/>
  <c r="P263" i="6"/>
  <c r="O263" i="6"/>
  <c r="L263" i="6"/>
  <c r="K263" i="6"/>
  <c r="H263" i="6"/>
  <c r="G263" i="6"/>
  <c r="C263" i="6"/>
  <c r="T261" i="6"/>
  <c r="S261" i="6"/>
  <c r="P261" i="6"/>
  <c r="O261" i="6"/>
  <c r="L261" i="6"/>
  <c r="K261" i="6"/>
  <c r="H261" i="6"/>
  <c r="G261" i="6"/>
  <c r="C261" i="6"/>
  <c r="T259" i="6"/>
  <c r="S259" i="6"/>
  <c r="P259" i="6"/>
  <c r="O259" i="6"/>
  <c r="L259" i="6"/>
  <c r="K259" i="6"/>
  <c r="H259" i="6"/>
  <c r="G259" i="6"/>
  <c r="C259" i="6"/>
  <c r="T257" i="6"/>
  <c r="S257" i="6"/>
  <c r="P257" i="6"/>
  <c r="O257" i="6"/>
  <c r="L257" i="6"/>
  <c r="K257" i="6"/>
  <c r="H257" i="6"/>
  <c r="G257" i="6"/>
  <c r="C257" i="6"/>
  <c r="T255" i="6"/>
  <c r="S255" i="6"/>
  <c r="P255" i="6"/>
  <c r="O255" i="6"/>
  <c r="L255" i="6"/>
  <c r="K255" i="6"/>
  <c r="H255" i="6"/>
  <c r="G255" i="6"/>
  <c r="C255" i="6"/>
  <c r="T253" i="6"/>
  <c r="S253" i="6"/>
  <c r="P253" i="6"/>
  <c r="O253" i="6"/>
  <c r="L253" i="6"/>
  <c r="K253" i="6"/>
  <c r="H253" i="6"/>
  <c r="G253" i="6"/>
  <c r="C253" i="6"/>
  <c r="T251" i="6"/>
  <c r="S251" i="6"/>
  <c r="P251" i="6"/>
  <c r="O251" i="6"/>
  <c r="L251" i="6"/>
  <c r="K251" i="6"/>
  <c r="H251" i="6"/>
  <c r="G251" i="6"/>
  <c r="C251" i="6"/>
  <c r="T249" i="6"/>
  <c r="S249" i="6"/>
  <c r="P249" i="6"/>
  <c r="O249" i="6"/>
  <c r="L249" i="6"/>
  <c r="K249" i="6"/>
  <c r="H249" i="6"/>
  <c r="G249" i="6"/>
  <c r="C249" i="6"/>
  <c r="T247" i="6"/>
  <c r="S247" i="6"/>
  <c r="P247" i="6"/>
  <c r="O247" i="6"/>
  <c r="L247" i="6"/>
  <c r="K247" i="6"/>
  <c r="H247" i="6"/>
  <c r="G247" i="6"/>
  <c r="C247" i="6"/>
  <c r="T245" i="6"/>
  <c r="S245" i="6"/>
  <c r="P245" i="6"/>
  <c r="O245" i="6"/>
  <c r="L245" i="6"/>
  <c r="K245" i="6"/>
  <c r="H245" i="6"/>
  <c r="G245" i="6"/>
  <c r="C245" i="6"/>
  <c r="T243" i="6"/>
  <c r="S243" i="6"/>
  <c r="P243" i="6"/>
  <c r="O243" i="6"/>
  <c r="L243" i="6"/>
  <c r="K243" i="6"/>
  <c r="H243" i="6"/>
  <c r="G243" i="6"/>
  <c r="C243" i="6"/>
  <c r="T241" i="6"/>
  <c r="S241" i="6"/>
  <c r="P241" i="6"/>
  <c r="O241" i="6"/>
  <c r="L241" i="6"/>
  <c r="K241" i="6"/>
  <c r="H241" i="6"/>
  <c r="G241" i="6"/>
  <c r="C241" i="6"/>
  <c r="T237" i="6"/>
  <c r="S237" i="6"/>
  <c r="P237" i="6"/>
  <c r="O237" i="6"/>
  <c r="L237" i="6"/>
  <c r="K237" i="6"/>
  <c r="H237" i="6"/>
  <c r="G237" i="6"/>
  <c r="C237" i="6"/>
  <c r="T235" i="6"/>
  <c r="S235" i="6"/>
  <c r="P235" i="6"/>
  <c r="O235" i="6"/>
  <c r="L235" i="6"/>
  <c r="K235" i="6"/>
  <c r="H235" i="6"/>
  <c r="G235" i="6"/>
  <c r="C235" i="6"/>
  <c r="T233" i="6"/>
  <c r="S233" i="6"/>
  <c r="P233" i="6"/>
  <c r="O233" i="6"/>
  <c r="L233" i="6"/>
  <c r="K233" i="6"/>
  <c r="H233" i="6"/>
  <c r="G233" i="6"/>
  <c r="C233" i="6"/>
  <c r="T231" i="6"/>
  <c r="S231" i="6"/>
  <c r="P231" i="6"/>
  <c r="O231" i="6"/>
  <c r="L231" i="6"/>
  <c r="K231" i="6"/>
  <c r="H231" i="6"/>
  <c r="G231" i="6"/>
  <c r="C231" i="6"/>
  <c r="T229" i="6"/>
  <c r="S229" i="6"/>
  <c r="P229" i="6"/>
  <c r="O229" i="6"/>
  <c r="L229" i="6"/>
  <c r="K229" i="6"/>
  <c r="H229" i="6"/>
  <c r="G229" i="6"/>
  <c r="C229" i="6"/>
  <c r="T227" i="6"/>
  <c r="S227" i="6"/>
  <c r="P227" i="6"/>
  <c r="O227" i="6"/>
  <c r="L227" i="6"/>
  <c r="K227" i="6"/>
  <c r="H227" i="6"/>
  <c r="G227" i="6"/>
  <c r="C227" i="6"/>
  <c r="T225" i="6"/>
  <c r="S225" i="6"/>
  <c r="P225" i="6"/>
  <c r="O225" i="6"/>
  <c r="L225" i="6"/>
  <c r="K225" i="6"/>
  <c r="H225" i="6"/>
  <c r="G225" i="6"/>
  <c r="C225" i="6"/>
  <c r="T223" i="6"/>
  <c r="S223" i="6"/>
  <c r="P223" i="6"/>
  <c r="O223" i="6"/>
  <c r="L223" i="6"/>
  <c r="K223" i="6"/>
  <c r="H223" i="6"/>
  <c r="G223" i="6"/>
  <c r="C223" i="6"/>
  <c r="T221" i="6"/>
  <c r="S221" i="6"/>
  <c r="P221" i="6"/>
  <c r="O221" i="6"/>
  <c r="L221" i="6"/>
  <c r="K221" i="6"/>
  <c r="H221" i="6"/>
  <c r="G221" i="6"/>
  <c r="C221" i="6"/>
  <c r="T219" i="6"/>
  <c r="S219" i="6"/>
  <c r="P219" i="6"/>
  <c r="O219" i="6"/>
  <c r="L219" i="6"/>
  <c r="K219" i="6"/>
  <c r="H219" i="6"/>
  <c r="G219" i="6"/>
  <c r="C219" i="6"/>
  <c r="T217" i="6"/>
  <c r="S217" i="6"/>
  <c r="P217" i="6"/>
  <c r="O217" i="6"/>
  <c r="L217" i="6"/>
  <c r="K217" i="6"/>
  <c r="H217" i="6"/>
  <c r="G217" i="6"/>
  <c r="C217" i="6"/>
  <c r="T215" i="6"/>
  <c r="S215" i="6"/>
  <c r="P215" i="6"/>
  <c r="O215" i="6"/>
  <c r="L215" i="6"/>
  <c r="K215" i="6"/>
  <c r="H215" i="6"/>
  <c r="G215" i="6"/>
  <c r="C215" i="6"/>
  <c r="T213" i="6"/>
  <c r="S213" i="6"/>
  <c r="P213" i="6"/>
  <c r="O213" i="6"/>
  <c r="L213" i="6"/>
  <c r="K213" i="6"/>
  <c r="H213" i="6"/>
  <c r="G213" i="6"/>
  <c r="C213" i="6"/>
  <c r="T211" i="6"/>
  <c r="S211" i="6"/>
  <c r="P211" i="6"/>
  <c r="O211" i="6"/>
  <c r="L211" i="6"/>
  <c r="K211" i="6"/>
  <c r="H211" i="6"/>
  <c r="G211" i="6"/>
  <c r="C211" i="6"/>
  <c r="T209" i="6"/>
  <c r="S209" i="6"/>
  <c r="P209" i="6"/>
  <c r="O209" i="6"/>
  <c r="L209" i="6"/>
  <c r="K209" i="6"/>
  <c r="H209" i="6"/>
  <c r="G209" i="6"/>
  <c r="C209" i="6"/>
  <c r="T207" i="6"/>
  <c r="S207" i="6"/>
  <c r="P207" i="6"/>
  <c r="O207" i="6"/>
  <c r="L207" i="6"/>
  <c r="K207" i="6"/>
  <c r="H207" i="6"/>
  <c r="G207" i="6"/>
  <c r="C207" i="6"/>
  <c r="T205" i="6"/>
  <c r="S205" i="6"/>
  <c r="P205" i="6"/>
  <c r="O205" i="6"/>
  <c r="L205" i="6"/>
  <c r="K205" i="6"/>
  <c r="H205" i="6"/>
  <c r="G205" i="6"/>
  <c r="C205" i="6"/>
  <c r="T203" i="6"/>
  <c r="S203" i="6"/>
  <c r="P203" i="6"/>
  <c r="O203" i="6"/>
  <c r="L203" i="6"/>
  <c r="K203" i="6"/>
  <c r="H203" i="6"/>
  <c r="G203" i="6"/>
  <c r="C203" i="6"/>
  <c r="T201" i="6"/>
  <c r="S201" i="6"/>
  <c r="P201" i="6"/>
  <c r="O201" i="6"/>
  <c r="L201" i="6"/>
  <c r="K201" i="6"/>
  <c r="H201" i="6"/>
  <c r="G201" i="6"/>
  <c r="C201" i="6"/>
  <c r="T199" i="6"/>
  <c r="S199" i="6"/>
  <c r="P199" i="6"/>
  <c r="O199" i="6"/>
  <c r="L199" i="6"/>
  <c r="K199" i="6"/>
  <c r="H199" i="6"/>
  <c r="G199" i="6"/>
  <c r="C199" i="6"/>
  <c r="T197" i="6"/>
  <c r="S197" i="6"/>
  <c r="P197" i="6"/>
  <c r="O197" i="6"/>
  <c r="L197" i="6"/>
  <c r="K197" i="6"/>
  <c r="H197" i="6"/>
  <c r="G197" i="6"/>
  <c r="C197" i="6"/>
  <c r="T195" i="6"/>
  <c r="S195" i="6"/>
  <c r="P195" i="6"/>
  <c r="O195" i="6"/>
  <c r="L195" i="6"/>
  <c r="K195" i="6"/>
  <c r="H195" i="6"/>
  <c r="G195" i="6"/>
  <c r="C195" i="6"/>
  <c r="T193" i="6"/>
  <c r="S193" i="6"/>
  <c r="P193" i="6"/>
  <c r="O193" i="6"/>
  <c r="L193" i="6"/>
  <c r="K193" i="6"/>
  <c r="H193" i="6"/>
  <c r="G193" i="6"/>
  <c r="C193" i="6"/>
  <c r="T191" i="6"/>
  <c r="S191" i="6"/>
  <c r="P191" i="6"/>
  <c r="O191" i="6"/>
  <c r="L191" i="6"/>
  <c r="K191" i="6"/>
  <c r="H191" i="6"/>
  <c r="G191" i="6"/>
  <c r="C191" i="6"/>
  <c r="T189" i="6"/>
  <c r="S189" i="6"/>
  <c r="P189" i="6"/>
  <c r="O189" i="6"/>
  <c r="L189" i="6"/>
  <c r="K189" i="6"/>
  <c r="H189" i="6"/>
  <c r="G189" i="6"/>
  <c r="C189" i="6"/>
  <c r="T187" i="6"/>
  <c r="S187" i="6"/>
  <c r="P187" i="6"/>
  <c r="O187" i="6"/>
  <c r="L187" i="6"/>
  <c r="K187" i="6"/>
  <c r="H187" i="6"/>
  <c r="G187" i="6"/>
  <c r="C187" i="6"/>
  <c r="T185" i="6"/>
  <c r="S185" i="6"/>
  <c r="P185" i="6"/>
  <c r="O185" i="6"/>
  <c r="L185" i="6"/>
  <c r="K185" i="6"/>
  <c r="H185" i="6"/>
  <c r="G185" i="6"/>
  <c r="C185" i="6"/>
  <c r="T183" i="6"/>
  <c r="S183" i="6"/>
  <c r="P183" i="6"/>
  <c r="O183" i="6"/>
  <c r="L183" i="6"/>
  <c r="K183" i="6"/>
  <c r="H183" i="6"/>
  <c r="G183" i="6"/>
  <c r="C183" i="6"/>
  <c r="T181" i="6"/>
  <c r="S181" i="6"/>
  <c r="P181" i="6"/>
  <c r="O181" i="6"/>
  <c r="L181" i="6"/>
  <c r="K181" i="6"/>
  <c r="H181" i="6"/>
  <c r="G181" i="6"/>
  <c r="C181" i="6"/>
  <c r="T179" i="6"/>
  <c r="S179" i="6"/>
  <c r="P179" i="6"/>
  <c r="O179" i="6"/>
  <c r="L179" i="6"/>
  <c r="K179" i="6"/>
  <c r="H179" i="6"/>
  <c r="G179" i="6"/>
  <c r="C179" i="6"/>
  <c r="T177" i="6"/>
  <c r="S177" i="6"/>
  <c r="P177" i="6"/>
  <c r="O177" i="6"/>
  <c r="L177" i="6"/>
  <c r="K177" i="6"/>
  <c r="H177" i="6"/>
  <c r="G177" i="6"/>
  <c r="C177" i="6"/>
  <c r="T175" i="6"/>
  <c r="S175" i="6"/>
  <c r="P175" i="6"/>
  <c r="O175" i="6"/>
  <c r="L175" i="6"/>
  <c r="K175" i="6"/>
  <c r="H175" i="6"/>
  <c r="G175" i="6"/>
  <c r="C175" i="6"/>
  <c r="T173" i="6"/>
  <c r="S173" i="6"/>
  <c r="P173" i="6"/>
  <c r="O173" i="6"/>
  <c r="L173" i="6"/>
  <c r="K173" i="6"/>
  <c r="H173" i="6"/>
  <c r="G173" i="6"/>
  <c r="C173" i="6"/>
  <c r="T171" i="6"/>
  <c r="S171" i="6"/>
  <c r="P171" i="6"/>
  <c r="O171" i="6"/>
  <c r="L171" i="6"/>
  <c r="K171" i="6"/>
  <c r="H171" i="6"/>
  <c r="G171" i="6"/>
  <c r="C171" i="6"/>
  <c r="T169" i="6"/>
  <c r="S169" i="6"/>
  <c r="P169" i="6"/>
  <c r="O169" i="6"/>
  <c r="L169" i="6"/>
  <c r="K169" i="6"/>
  <c r="H169" i="6"/>
  <c r="G169" i="6"/>
  <c r="C169" i="6"/>
  <c r="T167" i="6"/>
  <c r="S167" i="6"/>
  <c r="P167" i="6"/>
  <c r="O167" i="6"/>
  <c r="L167" i="6"/>
  <c r="K167" i="6"/>
  <c r="H167" i="6"/>
  <c r="G167" i="6"/>
  <c r="C167" i="6"/>
  <c r="T161" i="6"/>
  <c r="S161" i="6"/>
  <c r="P161" i="6"/>
  <c r="O161" i="6"/>
  <c r="L161" i="6"/>
  <c r="K161" i="6"/>
  <c r="H161" i="6"/>
  <c r="G161" i="6"/>
  <c r="C161" i="6"/>
  <c r="T159" i="6"/>
  <c r="S159" i="6"/>
  <c r="P159" i="6"/>
  <c r="O159" i="6"/>
  <c r="L159" i="6"/>
  <c r="K159" i="6"/>
  <c r="H159" i="6"/>
  <c r="G159" i="6"/>
  <c r="C159" i="6"/>
  <c r="T157" i="6"/>
  <c r="S157" i="6"/>
  <c r="P157" i="6"/>
  <c r="O157" i="6"/>
  <c r="L157" i="6"/>
  <c r="K157" i="6"/>
  <c r="H157" i="6"/>
  <c r="G157" i="6"/>
  <c r="C157" i="6"/>
  <c r="T155" i="6"/>
  <c r="S155" i="6"/>
  <c r="P155" i="6"/>
  <c r="O155" i="6"/>
  <c r="L155" i="6"/>
  <c r="K155" i="6"/>
  <c r="H155" i="6"/>
  <c r="G155" i="6"/>
  <c r="C155" i="6"/>
  <c r="T153" i="6"/>
  <c r="S153" i="6"/>
  <c r="P153" i="6"/>
  <c r="O153" i="6"/>
  <c r="L153" i="6"/>
  <c r="K153" i="6"/>
  <c r="H153" i="6"/>
  <c r="G153" i="6"/>
  <c r="C153" i="6"/>
  <c r="T151" i="6"/>
  <c r="S151" i="6"/>
  <c r="P151" i="6"/>
  <c r="O151" i="6"/>
  <c r="L151" i="6"/>
  <c r="K151" i="6"/>
  <c r="H151" i="6"/>
  <c r="G151" i="6"/>
  <c r="C151" i="6"/>
  <c r="T149" i="6"/>
  <c r="S149" i="6"/>
  <c r="P149" i="6"/>
  <c r="O149" i="6"/>
  <c r="L149" i="6"/>
  <c r="K149" i="6"/>
  <c r="H149" i="6"/>
  <c r="G149" i="6"/>
  <c r="C149" i="6"/>
  <c r="T147" i="6"/>
  <c r="S147" i="6"/>
  <c r="P147" i="6"/>
  <c r="O147" i="6"/>
  <c r="L147" i="6"/>
  <c r="K147" i="6"/>
  <c r="H147" i="6"/>
  <c r="G147" i="6"/>
  <c r="C147" i="6"/>
  <c r="T145" i="6"/>
  <c r="S145" i="6"/>
  <c r="P145" i="6"/>
  <c r="O145" i="6"/>
  <c r="L145" i="6"/>
  <c r="K145" i="6"/>
  <c r="H145" i="6"/>
  <c r="G145" i="6"/>
  <c r="C145" i="6"/>
  <c r="T143" i="6"/>
  <c r="S143" i="6"/>
  <c r="P143" i="6"/>
  <c r="O143" i="6"/>
  <c r="L143" i="6"/>
  <c r="K143" i="6"/>
  <c r="H143" i="6"/>
  <c r="G143" i="6"/>
  <c r="C143" i="6"/>
  <c r="T141" i="6"/>
  <c r="S141" i="6"/>
  <c r="P141" i="6"/>
  <c r="O141" i="6"/>
  <c r="L141" i="6"/>
  <c r="K141" i="6"/>
  <c r="H141" i="6"/>
  <c r="G141" i="6"/>
  <c r="C141" i="6"/>
  <c r="T139" i="6"/>
  <c r="S139" i="6"/>
  <c r="P139" i="6"/>
  <c r="O139" i="6"/>
  <c r="L139" i="6"/>
  <c r="K139" i="6"/>
  <c r="H139" i="6"/>
  <c r="G139" i="6"/>
  <c r="C139" i="6"/>
  <c r="T135" i="6"/>
  <c r="S135" i="6"/>
  <c r="P135" i="6"/>
  <c r="O135" i="6"/>
  <c r="L135" i="6"/>
  <c r="K135" i="6"/>
  <c r="H135" i="6"/>
  <c r="G135" i="6"/>
  <c r="C135" i="6"/>
  <c r="T133" i="6"/>
  <c r="S133" i="6"/>
  <c r="P133" i="6"/>
  <c r="O133" i="6"/>
  <c r="L133" i="6"/>
  <c r="K133" i="6"/>
  <c r="H133" i="6"/>
  <c r="G133" i="6"/>
  <c r="C133" i="6"/>
  <c r="T131" i="6"/>
  <c r="S131" i="6"/>
  <c r="P131" i="6"/>
  <c r="O131" i="6"/>
  <c r="L131" i="6"/>
  <c r="K131" i="6"/>
  <c r="H131" i="6"/>
  <c r="G131" i="6"/>
  <c r="C131" i="6"/>
  <c r="T129" i="6"/>
  <c r="S129" i="6"/>
  <c r="P129" i="6"/>
  <c r="O129" i="6"/>
  <c r="L129" i="6"/>
  <c r="K129" i="6"/>
  <c r="H129" i="6"/>
  <c r="G129" i="6"/>
  <c r="C129" i="6"/>
  <c r="T127" i="6"/>
  <c r="S127" i="6"/>
  <c r="P127" i="6"/>
  <c r="O127" i="6"/>
  <c r="L127" i="6"/>
  <c r="K127" i="6"/>
  <c r="H127" i="6"/>
  <c r="G127" i="6"/>
  <c r="C127" i="6"/>
  <c r="T125" i="6"/>
  <c r="S125" i="6"/>
  <c r="P125" i="6"/>
  <c r="O125" i="6"/>
  <c r="L125" i="6"/>
  <c r="K125" i="6"/>
  <c r="H125" i="6"/>
  <c r="G125" i="6"/>
  <c r="C125" i="6"/>
  <c r="T123" i="6"/>
  <c r="S123" i="6"/>
  <c r="P123" i="6"/>
  <c r="O123" i="6"/>
  <c r="L123" i="6"/>
  <c r="K123" i="6"/>
  <c r="H123" i="6"/>
  <c r="G123" i="6"/>
  <c r="C123" i="6"/>
  <c r="T121" i="6"/>
  <c r="S121" i="6"/>
  <c r="P121" i="6"/>
  <c r="O121" i="6"/>
  <c r="L121" i="6"/>
  <c r="K121" i="6"/>
  <c r="H121" i="6"/>
  <c r="G121" i="6"/>
  <c r="C121" i="6"/>
  <c r="T119" i="6"/>
  <c r="S119" i="6"/>
  <c r="P119" i="6"/>
  <c r="O119" i="6"/>
  <c r="L119" i="6"/>
  <c r="K119" i="6"/>
  <c r="H119" i="6"/>
  <c r="G119" i="6"/>
  <c r="C119" i="6"/>
  <c r="T117" i="6"/>
  <c r="S117" i="6"/>
  <c r="P117" i="6"/>
  <c r="O117" i="6"/>
  <c r="L117" i="6"/>
  <c r="K117" i="6"/>
  <c r="H117" i="6"/>
  <c r="G117" i="6"/>
  <c r="C117" i="6"/>
  <c r="T115" i="6"/>
  <c r="S115" i="6"/>
  <c r="P115" i="6"/>
  <c r="O115" i="6"/>
  <c r="L115" i="6"/>
  <c r="K115" i="6"/>
  <c r="H115" i="6"/>
  <c r="G115" i="6"/>
  <c r="C115" i="6"/>
  <c r="T113" i="6"/>
  <c r="S113" i="6"/>
  <c r="P113" i="6"/>
  <c r="O113" i="6"/>
  <c r="L113" i="6"/>
  <c r="K113" i="6"/>
  <c r="H113" i="6"/>
  <c r="G113" i="6"/>
  <c r="C113" i="6"/>
  <c r="T111" i="6"/>
  <c r="S111" i="6"/>
  <c r="P111" i="6"/>
  <c r="O111" i="6"/>
  <c r="L111" i="6"/>
  <c r="K111" i="6"/>
  <c r="H111" i="6"/>
  <c r="G111" i="6"/>
  <c r="C111" i="6"/>
  <c r="T109" i="6"/>
  <c r="S109" i="6"/>
  <c r="P109" i="6"/>
  <c r="O109" i="6"/>
  <c r="L109" i="6"/>
  <c r="K109" i="6"/>
  <c r="H109" i="6"/>
  <c r="G109" i="6"/>
  <c r="C109" i="6"/>
  <c r="T107" i="6"/>
  <c r="S107" i="6"/>
  <c r="P107" i="6"/>
  <c r="O107" i="6"/>
  <c r="L107" i="6"/>
  <c r="K107" i="6"/>
  <c r="H107" i="6"/>
  <c r="G107" i="6"/>
  <c r="C107" i="6"/>
  <c r="T105" i="6"/>
  <c r="S105" i="6"/>
  <c r="P105" i="6"/>
  <c r="O105" i="6"/>
  <c r="L105" i="6"/>
  <c r="K105" i="6"/>
  <c r="H105" i="6"/>
  <c r="G105" i="6"/>
  <c r="C105" i="6"/>
  <c r="T103" i="6"/>
  <c r="S103" i="6"/>
  <c r="P103" i="6"/>
  <c r="O103" i="6"/>
  <c r="L103" i="6"/>
  <c r="K103" i="6"/>
  <c r="H103" i="6"/>
  <c r="G103" i="6"/>
  <c r="C103" i="6"/>
  <c r="T99" i="6"/>
  <c r="S99" i="6"/>
  <c r="P99" i="6"/>
  <c r="O99" i="6"/>
  <c r="L99" i="6"/>
  <c r="K99" i="6"/>
  <c r="H99" i="6"/>
  <c r="G99" i="6"/>
  <c r="C99" i="6"/>
  <c r="T97" i="6"/>
  <c r="S97" i="6"/>
  <c r="P97" i="6"/>
  <c r="O97" i="6"/>
  <c r="L97" i="6"/>
  <c r="K97" i="6"/>
  <c r="H97" i="6"/>
  <c r="G97" i="6"/>
  <c r="C97" i="6"/>
  <c r="T95" i="6"/>
  <c r="S95" i="6"/>
  <c r="P95" i="6"/>
  <c r="O95" i="6"/>
  <c r="L95" i="6"/>
  <c r="K95" i="6"/>
  <c r="H95" i="6"/>
  <c r="G95" i="6"/>
  <c r="C95" i="6"/>
  <c r="T93" i="6"/>
  <c r="S93" i="6"/>
  <c r="P93" i="6"/>
  <c r="O93" i="6"/>
  <c r="L93" i="6"/>
  <c r="K93" i="6"/>
  <c r="H93" i="6"/>
  <c r="G93" i="6"/>
  <c r="C93" i="6"/>
  <c r="T89" i="6"/>
  <c r="S89" i="6"/>
  <c r="P89" i="6"/>
  <c r="O89" i="6"/>
  <c r="L89" i="6"/>
  <c r="K89" i="6"/>
  <c r="H89" i="6"/>
  <c r="G89" i="6"/>
  <c r="C89" i="6"/>
  <c r="T87" i="6"/>
  <c r="S87" i="6"/>
  <c r="P87" i="6"/>
  <c r="O87" i="6"/>
  <c r="L87" i="6"/>
  <c r="K87" i="6"/>
  <c r="H87" i="6"/>
  <c r="G87" i="6"/>
  <c r="C87" i="6"/>
  <c r="T85" i="6"/>
  <c r="S85" i="6"/>
  <c r="P85" i="6"/>
  <c r="O85" i="6"/>
  <c r="L85" i="6"/>
  <c r="K85" i="6"/>
  <c r="H85" i="6"/>
  <c r="G85" i="6"/>
  <c r="C85" i="6"/>
  <c r="T83" i="6"/>
  <c r="S83" i="6"/>
  <c r="P83" i="6"/>
  <c r="O83" i="6"/>
  <c r="L83" i="6"/>
  <c r="K83" i="6"/>
  <c r="H83" i="6"/>
  <c r="G83" i="6"/>
  <c r="C83" i="6"/>
  <c r="T81" i="6"/>
  <c r="S81" i="6"/>
  <c r="P81" i="6"/>
  <c r="O81" i="6"/>
  <c r="L81" i="6"/>
  <c r="K81" i="6"/>
  <c r="H81" i="6"/>
  <c r="G81" i="6"/>
  <c r="C81" i="6"/>
  <c r="T79" i="6"/>
  <c r="S79" i="6"/>
  <c r="P79" i="6"/>
  <c r="O79" i="6"/>
  <c r="L79" i="6"/>
  <c r="K79" i="6"/>
  <c r="H79" i="6"/>
  <c r="G79" i="6"/>
  <c r="C79" i="6"/>
  <c r="T77" i="6"/>
  <c r="S77" i="6"/>
  <c r="P77" i="6"/>
  <c r="O77" i="6"/>
  <c r="L77" i="6"/>
  <c r="K77" i="6"/>
  <c r="H77" i="6"/>
  <c r="G77" i="6"/>
  <c r="C77" i="6"/>
  <c r="T75" i="6"/>
  <c r="S75" i="6"/>
  <c r="P75" i="6"/>
  <c r="O75" i="6"/>
  <c r="L75" i="6"/>
  <c r="K75" i="6"/>
  <c r="H75" i="6"/>
  <c r="G75" i="6"/>
  <c r="C75" i="6"/>
  <c r="T73" i="6"/>
  <c r="S73" i="6"/>
  <c r="P73" i="6"/>
  <c r="O73" i="6"/>
  <c r="L73" i="6"/>
  <c r="K73" i="6"/>
  <c r="H73" i="6"/>
  <c r="G73" i="6"/>
  <c r="C73" i="6"/>
  <c r="T71" i="6"/>
  <c r="S71" i="6"/>
  <c r="P71" i="6"/>
  <c r="O71" i="6"/>
  <c r="L71" i="6"/>
  <c r="K71" i="6"/>
  <c r="H71" i="6"/>
  <c r="G71" i="6"/>
  <c r="C71" i="6"/>
  <c r="T69" i="6"/>
  <c r="S69" i="6"/>
  <c r="P69" i="6"/>
  <c r="O69" i="6"/>
  <c r="L69" i="6"/>
  <c r="K69" i="6"/>
  <c r="H69" i="6"/>
  <c r="G69" i="6"/>
  <c r="C69" i="6"/>
  <c r="T67" i="6"/>
  <c r="S67" i="6"/>
  <c r="P67" i="6"/>
  <c r="O67" i="6"/>
  <c r="L67" i="6"/>
  <c r="K67" i="6"/>
  <c r="H67" i="6"/>
  <c r="G67" i="6"/>
  <c r="C67" i="6"/>
  <c r="T65" i="6"/>
  <c r="S65" i="6"/>
  <c r="P65" i="6"/>
  <c r="O65" i="6"/>
  <c r="L65" i="6"/>
  <c r="K65" i="6"/>
  <c r="H65" i="6"/>
  <c r="G65" i="6"/>
  <c r="C65" i="6"/>
  <c r="T63" i="6"/>
  <c r="S63" i="6"/>
  <c r="P63" i="6"/>
  <c r="O63" i="6"/>
  <c r="L63" i="6"/>
  <c r="K63" i="6"/>
  <c r="H63" i="6"/>
  <c r="G63" i="6"/>
  <c r="C63" i="6"/>
  <c r="T61" i="6"/>
  <c r="S61" i="6"/>
  <c r="P61" i="6"/>
  <c r="O61" i="6"/>
  <c r="L61" i="6"/>
  <c r="K61" i="6"/>
  <c r="H61" i="6"/>
  <c r="G61" i="6"/>
  <c r="C61" i="6"/>
  <c r="T59" i="6"/>
  <c r="S59" i="6"/>
  <c r="P59" i="6"/>
  <c r="O59" i="6"/>
  <c r="L59" i="6"/>
  <c r="K59" i="6"/>
  <c r="H59" i="6"/>
  <c r="G59" i="6"/>
  <c r="C59" i="6"/>
  <c r="T57" i="6"/>
  <c r="S57" i="6"/>
  <c r="P57" i="6"/>
  <c r="O57" i="6"/>
  <c r="L57" i="6"/>
  <c r="K57" i="6"/>
  <c r="H57" i="6"/>
  <c r="G57" i="6"/>
  <c r="C57" i="6"/>
  <c r="T55" i="6"/>
  <c r="S55" i="6"/>
  <c r="P55" i="6"/>
  <c r="O55" i="6"/>
  <c r="L55" i="6"/>
  <c r="K55" i="6"/>
  <c r="H55" i="6"/>
  <c r="G55" i="6"/>
  <c r="C55" i="6"/>
  <c r="T53" i="6"/>
  <c r="S53" i="6"/>
  <c r="P53" i="6"/>
  <c r="O53" i="6"/>
  <c r="L53" i="6"/>
  <c r="K53" i="6"/>
  <c r="H53" i="6"/>
  <c r="G53" i="6"/>
  <c r="C53" i="6"/>
  <c r="T51" i="6"/>
  <c r="S51" i="6"/>
  <c r="P51" i="6"/>
  <c r="O51" i="6"/>
  <c r="L51" i="6"/>
  <c r="K51" i="6"/>
  <c r="H51" i="6"/>
  <c r="G51" i="6"/>
  <c r="C51" i="6"/>
  <c r="T49" i="6"/>
  <c r="S49" i="6"/>
  <c r="P49" i="6"/>
  <c r="O49" i="6"/>
  <c r="L49" i="6"/>
  <c r="K49" i="6"/>
  <c r="H49" i="6"/>
  <c r="G49" i="6"/>
  <c r="C49" i="6"/>
  <c r="T47" i="6"/>
  <c r="S47" i="6"/>
  <c r="P47" i="6"/>
  <c r="O47" i="6"/>
  <c r="L47" i="6"/>
  <c r="K47" i="6"/>
  <c r="H47" i="6"/>
  <c r="G47" i="6"/>
  <c r="C47" i="6"/>
  <c r="T45" i="6"/>
  <c r="S45" i="6"/>
  <c r="P45" i="6"/>
  <c r="O45" i="6"/>
  <c r="L45" i="6"/>
  <c r="K45" i="6"/>
  <c r="H45" i="6"/>
  <c r="G45" i="6"/>
  <c r="C45" i="6"/>
  <c r="T43" i="6"/>
  <c r="S43" i="6"/>
  <c r="P43" i="6"/>
  <c r="O43" i="6"/>
  <c r="L43" i="6"/>
  <c r="K43" i="6"/>
  <c r="H43" i="6"/>
  <c r="G43" i="6"/>
  <c r="C43" i="6"/>
  <c r="T41" i="6"/>
  <c r="S41" i="6"/>
  <c r="P41" i="6"/>
  <c r="O41" i="6"/>
  <c r="L41" i="6"/>
  <c r="K41" i="6"/>
  <c r="H41" i="6"/>
  <c r="G41" i="6"/>
  <c r="C41" i="6"/>
  <c r="T39" i="6"/>
  <c r="S39" i="6"/>
  <c r="P39" i="6"/>
  <c r="O39" i="6"/>
  <c r="L39" i="6"/>
  <c r="K39" i="6"/>
  <c r="H39" i="6"/>
  <c r="G39" i="6"/>
  <c r="C39" i="6"/>
  <c r="T37" i="6"/>
  <c r="S37" i="6"/>
  <c r="P37" i="6"/>
  <c r="O37" i="6"/>
  <c r="L37" i="6"/>
  <c r="K37" i="6"/>
  <c r="H37" i="6"/>
  <c r="G37" i="6"/>
  <c r="C37" i="6"/>
  <c r="T35" i="6"/>
  <c r="S35" i="6"/>
  <c r="P35" i="6"/>
  <c r="O35" i="6"/>
  <c r="L35" i="6"/>
  <c r="K35" i="6"/>
  <c r="H35" i="6"/>
  <c r="G35" i="6"/>
  <c r="C35" i="6"/>
  <c r="T33" i="6"/>
  <c r="S33" i="6"/>
  <c r="P33" i="6"/>
  <c r="O33" i="6"/>
  <c r="L33" i="6"/>
  <c r="K33" i="6"/>
  <c r="H33" i="6"/>
  <c r="G33" i="6"/>
  <c r="C33" i="6"/>
  <c r="T31" i="6"/>
  <c r="S31" i="6"/>
  <c r="P31" i="6"/>
  <c r="O31" i="6"/>
  <c r="L31" i="6"/>
  <c r="K31" i="6"/>
  <c r="H31" i="6"/>
  <c r="G31" i="6"/>
  <c r="C31" i="6"/>
  <c r="T29" i="6"/>
  <c r="S29" i="6"/>
  <c r="P29" i="6"/>
  <c r="O29" i="6"/>
  <c r="L29" i="6"/>
  <c r="K29" i="6"/>
  <c r="H29" i="6"/>
  <c r="G29" i="6"/>
  <c r="C29" i="6"/>
  <c r="T27" i="6"/>
  <c r="S27" i="6"/>
  <c r="P27" i="6"/>
  <c r="O27" i="6"/>
  <c r="L27" i="6"/>
  <c r="K27" i="6"/>
  <c r="H27" i="6"/>
  <c r="G27" i="6"/>
  <c r="C27" i="6"/>
  <c r="T25" i="6"/>
  <c r="S25" i="6"/>
  <c r="P25" i="6"/>
  <c r="O25" i="6"/>
  <c r="L25" i="6"/>
  <c r="K25" i="6"/>
  <c r="H25" i="6"/>
  <c r="G25" i="6"/>
  <c r="C25" i="6"/>
  <c r="T23" i="6"/>
  <c r="S23" i="6"/>
  <c r="P23" i="6"/>
  <c r="O23" i="6"/>
  <c r="L23" i="6"/>
  <c r="K23" i="6"/>
  <c r="H23" i="6"/>
  <c r="G23" i="6"/>
  <c r="C23" i="6"/>
  <c r="T21" i="6"/>
  <c r="S21" i="6"/>
  <c r="P21" i="6"/>
  <c r="O21" i="6"/>
  <c r="L21" i="6"/>
  <c r="K21" i="6"/>
  <c r="H21" i="6"/>
  <c r="G21" i="6"/>
  <c r="C21" i="6"/>
  <c r="T19" i="6"/>
  <c r="S19" i="6"/>
  <c r="P19" i="6"/>
  <c r="O19" i="6"/>
  <c r="L19" i="6"/>
  <c r="K19" i="6"/>
  <c r="H19" i="6"/>
  <c r="G19" i="6"/>
  <c r="C19" i="6"/>
  <c r="T17" i="6"/>
  <c r="S17" i="6"/>
  <c r="P17" i="6"/>
  <c r="O17" i="6"/>
  <c r="L17" i="6"/>
  <c r="K17" i="6"/>
  <c r="H17" i="6"/>
  <c r="G17" i="6"/>
  <c r="C17" i="6"/>
  <c r="T15" i="6"/>
  <c r="S15" i="6"/>
  <c r="P15" i="6"/>
  <c r="O15" i="6"/>
  <c r="L15" i="6"/>
  <c r="K15" i="6"/>
  <c r="H15" i="6"/>
  <c r="G15" i="6"/>
  <c r="C15" i="6"/>
  <c r="T13" i="6"/>
  <c r="S13" i="6"/>
  <c r="P13" i="6"/>
  <c r="O13" i="6"/>
  <c r="L13" i="6"/>
  <c r="K13" i="6"/>
  <c r="H13" i="6"/>
  <c r="G13" i="6"/>
  <c r="C13" i="6"/>
  <c r="T11" i="6"/>
  <c r="S11" i="6"/>
  <c r="P11" i="6"/>
  <c r="O11" i="6"/>
  <c r="L11" i="6"/>
  <c r="K11" i="6"/>
  <c r="H11" i="6"/>
  <c r="G11" i="6"/>
  <c r="C11" i="6"/>
  <c r="T9" i="6"/>
  <c r="S9" i="6"/>
  <c r="P9" i="6"/>
  <c r="O9" i="6"/>
  <c r="L9" i="6"/>
  <c r="K9" i="6"/>
  <c r="H9" i="6"/>
  <c r="C9" i="6"/>
  <c r="T7" i="6"/>
  <c r="S7" i="6"/>
  <c r="P7" i="6"/>
  <c r="O7" i="6"/>
  <c r="L7" i="6"/>
  <c r="K7" i="6"/>
  <c r="H7" i="6"/>
  <c r="G7" i="6"/>
  <c r="C7" i="6"/>
  <c r="T5" i="6"/>
  <c r="S5" i="6"/>
  <c r="P5" i="6"/>
  <c r="O5" i="6"/>
  <c r="L5" i="6"/>
  <c r="K5" i="6"/>
  <c r="H5" i="6"/>
  <c r="G5" i="6"/>
  <c r="C5" i="6"/>
  <c r="T3" i="6"/>
  <c r="S3" i="6"/>
  <c r="P3" i="6"/>
  <c r="O3" i="6"/>
  <c r="L3" i="6"/>
  <c r="K3" i="6"/>
  <c r="H3" i="6"/>
  <c r="G3" i="6"/>
  <c r="C3" i="6"/>
  <c r="Z495" i="6"/>
  <c r="Z493" i="6"/>
  <c r="Z491" i="6"/>
  <c r="Z489" i="6"/>
  <c r="Z487" i="6"/>
  <c r="Z485" i="6"/>
  <c r="Z483" i="6"/>
  <c r="Z481" i="6"/>
  <c r="Z479" i="6"/>
  <c r="Z477" i="6"/>
  <c r="Z475" i="6"/>
  <c r="Z473" i="6"/>
  <c r="Z471" i="6"/>
  <c r="Z469" i="6"/>
  <c r="Z467" i="6"/>
  <c r="Z465" i="6"/>
  <c r="Z463" i="6"/>
  <c r="Z461" i="6"/>
  <c r="Z459" i="6"/>
  <c r="Z457" i="6"/>
  <c r="Z455" i="6"/>
  <c r="Z453" i="6"/>
  <c r="Z451" i="6"/>
  <c r="Z449" i="6"/>
  <c r="Z447" i="6"/>
  <c r="Z445" i="6"/>
  <c r="Z443" i="6"/>
  <c r="Z441" i="6"/>
  <c r="Z439" i="6"/>
  <c r="Z437" i="6"/>
  <c r="Z435" i="6"/>
  <c r="Z433" i="6"/>
  <c r="Z431" i="6"/>
  <c r="Z429" i="6"/>
  <c r="Z427" i="6"/>
  <c r="Z425" i="6"/>
  <c r="Z423" i="6"/>
  <c r="Z421" i="6"/>
  <c r="Z419" i="6"/>
  <c r="Z417" i="6"/>
  <c r="Z415" i="6"/>
  <c r="Z413" i="6"/>
  <c r="Z411" i="6"/>
  <c r="Z409" i="6"/>
  <c r="Z407" i="6"/>
  <c r="Z405" i="6"/>
  <c r="Z403" i="6"/>
  <c r="Z401" i="6"/>
  <c r="Z399" i="6"/>
  <c r="Z397" i="6"/>
  <c r="Z395" i="6"/>
  <c r="Z393" i="6"/>
  <c r="Z391" i="6"/>
  <c r="Z389" i="6"/>
  <c r="Z387" i="6"/>
  <c r="Z385" i="6"/>
  <c r="Z383" i="6"/>
  <c r="Z381" i="6"/>
  <c r="Z379" i="6"/>
  <c r="Z377" i="6"/>
  <c r="Z375" i="6"/>
  <c r="Z373" i="6"/>
  <c r="Z371" i="6"/>
  <c r="Z369" i="6"/>
  <c r="Z367" i="6"/>
  <c r="Z365" i="6"/>
  <c r="Z364" i="6"/>
  <c r="Z363" i="6"/>
  <c r="Z362" i="6"/>
  <c r="Z361" i="6"/>
  <c r="Z360" i="6"/>
  <c r="Z358" i="6"/>
  <c r="Z356" i="6"/>
  <c r="Z354" i="6"/>
  <c r="Z352" i="6"/>
  <c r="Z350" i="6"/>
  <c r="Z348" i="6"/>
  <c r="Z346" i="6"/>
  <c r="Z342" i="6"/>
  <c r="Z340" i="6"/>
  <c r="Z336" i="6"/>
  <c r="Z334" i="6"/>
  <c r="Z332" i="6"/>
  <c r="Z330" i="6"/>
  <c r="Z328" i="6"/>
  <c r="Z326" i="6"/>
  <c r="Z324" i="6"/>
  <c r="Z322" i="6"/>
  <c r="Z318" i="6"/>
  <c r="Z316" i="6"/>
  <c r="Z314" i="6"/>
  <c r="Z312" i="6"/>
  <c r="Z310" i="6"/>
  <c r="Z308" i="6"/>
  <c r="Z306" i="6"/>
  <c r="Z304" i="6"/>
  <c r="Z302" i="6"/>
  <c r="Z300" i="6"/>
  <c r="Z298" i="6"/>
  <c r="Z294" i="6"/>
  <c r="Z292" i="6"/>
  <c r="Z290" i="6"/>
  <c r="Z288" i="6"/>
  <c r="Z286" i="6"/>
  <c r="Z284" i="6"/>
  <c r="Z282" i="6"/>
  <c r="Z280" i="6"/>
  <c r="Z278" i="6"/>
  <c r="Z276" i="6"/>
  <c r="Z274" i="6"/>
  <c r="Z272" i="6"/>
  <c r="Z270" i="6"/>
  <c r="Z268" i="6"/>
  <c r="Z266" i="6"/>
  <c r="Z264" i="6"/>
  <c r="Z262" i="6"/>
  <c r="Z260" i="6"/>
  <c r="Z258" i="6"/>
  <c r="Z256" i="6"/>
  <c r="Z254" i="6"/>
  <c r="Z252" i="6"/>
  <c r="Z250" i="6"/>
  <c r="Z248" i="6"/>
  <c r="Z246" i="6"/>
  <c r="Z244" i="6"/>
  <c r="Z242" i="6"/>
  <c r="Z240" i="6"/>
  <c r="Z236" i="6"/>
  <c r="Z234" i="6"/>
  <c r="Z232" i="6"/>
  <c r="Z230" i="6"/>
  <c r="Z228" i="6"/>
  <c r="Z226" i="6"/>
  <c r="Z224" i="6"/>
  <c r="Z222" i="6"/>
  <c r="Z220" i="6"/>
  <c r="Z218" i="6"/>
  <c r="Z216" i="6"/>
  <c r="Z214" i="6"/>
  <c r="Z212" i="6"/>
  <c r="Z210" i="6"/>
  <c r="Z208" i="6"/>
  <c r="Z206" i="6"/>
  <c r="Z204" i="6"/>
  <c r="Z202" i="6"/>
  <c r="Z200" i="6"/>
  <c r="Z198" i="6"/>
  <c r="Z196" i="6"/>
  <c r="Z194" i="6"/>
  <c r="Z192" i="6"/>
  <c r="Z190" i="6"/>
  <c r="Z188" i="6"/>
  <c r="Z186" i="6"/>
  <c r="Z184" i="6"/>
  <c r="Z182" i="6"/>
  <c r="Z180" i="6"/>
  <c r="Z178" i="6"/>
  <c r="Z176" i="6"/>
  <c r="Z174" i="6"/>
  <c r="Z172" i="6"/>
  <c r="Z170" i="6"/>
  <c r="Z168" i="6"/>
  <c r="Z166" i="6"/>
  <c r="Z160" i="6"/>
  <c r="Z158" i="6"/>
  <c r="Z156" i="6"/>
  <c r="Z154" i="6"/>
  <c r="Z152" i="6"/>
  <c r="Z150" i="6"/>
  <c r="Z148" i="6"/>
  <c r="Z146" i="6"/>
  <c r="Z144" i="6"/>
  <c r="Z142" i="6"/>
  <c r="Z140" i="6"/>
  <c r="Z138" i="6"/>
  <c r="Z134" i="6"/>
  <c r="Z132" i="6"/>
  <c r="Z130" i="6"/>
  <c r="Z128" i="6"/>
  <c r="Z126" i="6"/>
  <c r="Z124" i="6"/>
  <c r="Z122" i="6"/>
  <c r="Z120" i="6"/>
  <c r="Z118" i="6"/>
  <c r="Z116" i="6"/>
  <c r="Z114" i="6"/>
  <c r="Z112" i="6"/>
  <c r="Z110" i="6"/>
  <c r="Z108" i="6"/>
  <c r="Z106" i="6"/>
  <c r="Z104" i="6"/>
  <c r="Z102" i="6"/>
  <c r="Z98" i="6"/>
  <c r="Z96" i="6"/>
  <c r="Z94" i="6"/>
  <c r="Z92" i="6"/>
  <c r="Z88" i="6"/>
  <c r="Z86" i="6"/>
  <c r="Z84" i="6"/>
  <c r="Z82" i="6"/>
  <c r="Z80" i="6"/>
  <c r="Z78" i="6"/>
  <c r="Z76" i="6"/>
  <c r="Z74" i="6"/>
  <c r="Z72" i="6"/>
  <c r="Z70" i="6"/>
  <c r="Z68" i="6"/>
  <c r="Z66" i="6"/>
  <c r="Z64" i="6"/>
  <c r="Z62" i="6"/>
  <c r="Z60" i="6"/>
  <c r="Z58" i="6"/>
  <c r="Z56" i="6"/>
  <c r="Z54" i="6"/>
  <c r="Z52" i="6"/>
  <c r="Z50" i="6"/>
  <c r="Z48" i="6"/>
  <c r="Z46" i="6"/>
  <c r="Z44" i="6"/>
  <c r="Z42" i="6"/>
  <c r="Z40" i="6"/>
  <c r="Z38" i="6"/>
  <c r="Z36" i="6"/>
  <c r="Z34" i="6"/>
  <c r="Z32" i="6"/>
  <c r="Z30" i="6"/>
  <c r="Z28" i="6"/>
  <c r="Z26" i="6"/>
  <c r="Z24" i="6"/>
  <c r="Z22" i="6"/>
  <c r="Z20" i="6"/>
  <c r="Z18" i="6"/>
  <c r="Z16" i="6"/>
  <c r="Z14" i="6"/>
  <c r="Z12" i="6"/>
  <c r="Z10" i="6"/>
  <c r="Z8" i="6"/>
  <c r="Z6" i="6"/>
  <c r="Z4" i="6"/>
  <c r="Z2" i="6"/>
  <c r="X495" i="6"/>
  <c r="X493" i="6"/>
  <c r="X491" i="6"/>
  <c r="X489" i="6"/>
  <c r="X487" i="6"/>
  <c r="X485" i="6"/>
  <c r="X483" i="6"/>
  <c r="X481" i="6"/>
  <c r="X479" i="6"/>
  <c r="X477" i="6"/>
  <c r="X475" i="6"/>
  <c r="X473" i="6"/>
  <c r="X471" i="6"/>
  <c r="X469" i="6"/>
  <c r="X467" i="6"/>
  <c r="X465" i="6"/>
  <c r="X463" i="6"/>
  <c r="X461" i="6"/>
  <c r="X459" i="6"/>
  <c r="X457" i="6"/>
  <c r="X455" i="6"/>
  <c r="X453" i="6"/>
  <c r="X451" i="6"/>
  <c r="X449" i="6"/>
  <c r="X447" i="6"/>
  <c r="X445" i="6"/>
  <c r="X443" i="6"/>
  <c r="X441" i="6"/>
  <c r="X439" i="6"/>
  <c r="X437" i="6"/>
  <c r="X435" i="6"/>
  <c r="X433" i="6"/>
  <c r="X431" i="6"/>
  <c r="X429" i="6"/>
  <c r="X427" i="6"/>
  <c r="X425" i="6"/>
  <c r="X423" i="6"/>
  <c r="X421" i="6"/>
  <c r="X419" i="6"/>
  <c r="X417" i="6"/>
  <c r="X415" i="6"/>
  <c r="X413" i="6"/>
  <c r="X411" i="6"/>
  <c r="X409" i="6"/>
  <c r="X407" i="6"/>
  <c r="X405" i="6"/>
  <c r="X403" i="6"/>
  <c r="X401" i="6"/>
  <c r="X399" i="6"/>
  <c r="X397" i="6"/>
  <c r="X395" i="6"/>
  <c r="X393" i="6"/>
  <c r="X391" i="6"/>
  <c r="X389" i="6"/>
  <c r="X387" i="6"/>
  <c r="X385" i="6"/>
  <c r="X383" i="6"/>
  <c r="X381" i="6"/>
  <c r="X379" i="6"/>
  <c r="X377" i="6"/>
  <c r="X375" i="6"/>
  <c r="X373" i="6"/>
  <c r="X371" i="6"/>
  <c r="X369" i="6"/>
  <c r="X367" i="6"/>
  <c r="X365" i="6"/>
  <c r="X364" i="6"/>
  <c r="X363" i="6"/>
  <c r="X362" i="6"/>
  <c r="X361" i="6"/>
  <c r="X360" i="6"/>
  <c r="X358" i="6"/>
  <c r="X356" i="6"/>
  <c r="X354" i="6"/>
  <c r="X352" i="6"/>
  <c r="X350" i="6"/>
  <c r="X348" i="6"/>
  <c r="X346" i="6"/>
  <c r="X342" i="6"/>
  <c r="X340" i="6"/>
  <c r="X336" i="6"/>
  <c r="X334" i="6"/>
  <c r="X332" i="6"/>
  <c r="X330" i="6"/>
  <c r="X328" i="6"/>
  <c r="X326" i="6"/>
  <c r="X324" i="6"/>
  <c r="X322" i="6"/>
  <c r="X318" i="6"/>
  <c r="X316" i="6"/>
  <c r="X314" i="6"/>
  <c r="X312" i="6"/>
  <c r="X310" i="6"/>
  <c r="X308" i="6"/>
  <c r="X306" i="6"/>
  <c r="X304" i="6"/>
  <c r="X302" i="6"/>
  <c r="X300" i="6"/>
  <c r="X298" i="6"/>
  <c r="X294" i="6"/>
  <c r="X292" i="6"/>
  <c r="X290" i="6"/>
  <c r="X288" i="6"/>
  <c r="X286" i="6"/>
  <c r="X284" i="6"/>
  <c r="X282" i="6"/>
  <c r="X280" i="6"/>
  <c r="X278" i="6"/>
  <c r="X276" i="6"/>
  <c r="X274" i="6"/>
  <c r="X272" i="6"/>
  <c r="X270" i="6"/>
  <c r="X268" i="6"/>
  <c r="X266" i="6"/>
  <c r="X264" i="6"/>
  <c r="X262" i="6"/>
  <c r="X260" i="6"/>
  <c r="X258" i="6"/>
  <c r="X256" i="6"/>
  <c r="X254" i="6"/>
  <c r="X252" i="6"/>
  <c r="X250" i="6"/>
  <c r="X248" i="6"/>
  <c r="X246" i="6"/>
  <c r="X244" i="6"/>
  <c r="X242" i="6"/>
  <c r="X240" i="6"/>
  <c r="X236" i="6"/>
  <c r="X234" i="6"/>
  <c r="X232" i="6"/>
  <c r="X230" i="6"/>
  <c r="X228" i="6"/>
  <c r="X226" i="6"/>
  <c r="X224" i="6"/>
  <c r="X222" i="6"/>
  <c r="X220" i="6"/>
  <c r="X218" i="6"/>
  <c r="X216" i="6"/>
  <c r="X214" i="6"/>
  <c r="X212" i="6"/>
  <c r="X210" i="6"/>
  <c r="X208" i="6"/>
  <c r="X206" i="6"/>
  <c r="X204" i="6"/>
  <c r="X202" i="6"/>
  <c r="X200" i="6"/>
  <c r="X198" i="6"/>
  <c r="X196" i="6"/>
  <c r="X194" i="6"/>
  <c r="X192" i="6"/>
  <c r="X190" i="6"/>
  <c r="X188" i="6"/>
  <c r="X186" i="6"/>
  <c r="X184" i="6"/>
  <c r="X182" i="6"/>
  <c r="X180" i="6"/>
  <c r="X178" i="6"/>
  <c r="X176" i="6"/>
  <c r="X174" i="6"/>
  <c r="X172" i="6"/>
  <c r="X170" i="6"/>
  <c r="X168" i="6"/>
  <c r="X166" i="6"/>
  <c r="X160" i="6"/>
  <c r="X158" i="6"/>
  <c r="X156" i="6"/>
  <c r="X154" i="6"/>
  <c r="X152" i="6"/>
  <c r="X150" i="6"/>
  <c r="X148" i="6"/>
  <c r="X146" i="6"/>
  <c r="X144" i="6"/>
  <c r="X142" i="6"/>
  <c r="X140" i="6"/>
  <c r="X138" i="6"/>
  <c r="X134" i="6"/>
  <c r="X132" i="6"/>
  <c r="X130" i="6"/>
  <c r="X128" i="6"/>
  <c r="X126" i="6"/>
  <c r="X124" i="6"/>
  <c r="X122" i="6"/>
  <c r="X120" i="6"/>
  <c r="X118" i="6"/>
  <c r="X116" i="6"/>
  <c r="X114" i="6"/>
  <c r="X112" i="6"/>
  <c r="X110" i="6"/>
  <c r="X108" i="6"/>
  <c r="X106" i="6"/>
  <c r="X104" i="6"/>
  <c r="X102" i="6"/>
  <c r="X98" i="6"/>
  <c r="X96" i="6"/>
  <c r="X94" i="6"/>
  <c r="X92" i="6"/>
  <c r="X88" i="6"/>
  <c r="X86" i="6"/>
  <c r="X84" i="6"/>
  <c r="X82" i="6"/>
  <c r="X80" i="6"/>
  <c r="X78" i="6"/>
  <c r="X76" i="6"/>
  <c r="X74" i="6"/>
  <c r="X72" i="6"/>
  <c r="X70" i="6"/>
  <c r="X68" i="6"/>
  <c r="X66" i="6"/>
  <c r="X64" i="6"/>
  <c r="X62" i="6"/>
  <c r="X60" i="6"/>
  <c r="X58" i="6"/>
  <c r="X56" i="6"/>
  <c r="X54" i="6"/>
  <c r="X52" i="6"/>
  <c r="X50" i="6"/>
  <c r="X48" i="6"/>
  <c r="X46" i="6"/>
  <c r="X44" i="6"/>
  <c r="X42" i="6"/>
  <c r="X40" i="6"/>
  <c r="X38" i="6"/>
  <c r="X36" i="6"/>
  <c r="X34" i="6"/>
  <c r="X32" i="6"/>
  <c r="X30" i="6"/>
  <c r="X28" i="6"/>
  <c r="X26" i="6"/>
  <c r="X24" i="6"/>
  <c r="X22" i="6"/>
  <c r="X20" i="6"/>
  <c r="X18" i="6"/>
  <c r="X16" i="6"/>
  <c r="X14" i="6"/>
  <c r="X12" i="6"/>
  <c r="X10" i="6"/>
  <c r="X8" i="6"/>
  <c r="X6" i="6"/>
  <c r="X4" i="6"/>
  <c r="X2" i="6"/>
  <c r="W495" i="6"/>
  <c r="W493" i="6"/>
  <c r="W491" i="6"/>
  <c r="W489" i="6"/>
  <c r="W487" i="6"/>
  <c r="W485" i="6"/>
  <c r="W483" i="6"/>
  <c r="W481" i="6"/>
  <c r="W479" i="6"/>
  <c r="W477" i="6"/>
  <c r="W475" i="6"/>
  <c r="W473" i="6"/>
  <c r="W471" i="6"/>
  <c r="W469" i="6"/>
  <c r="W467" i="6"/>
  <c r="W465" i="6"/>
  <c r="W463" i="6"/>
  <c r="W461" i="6"/>
  <c r="W459" i="6"/>
  <c r="W457" i="6"/>
  <c r="W455" i="6"/>
  <c r="W453" i="6"/>
  <c r="W451" i="6"/>
  <c r="W449" i="6"/>
  <c r="W447" i="6"/>
  <c r="W445" i="6"/>
  <c r="W443" i="6"/>
  <c r="W441" i="6"/>
  <c r="W439" i="6"/>
  <c r="W437" i="6"/>
  <c r="W435" i="6"/>
  <c r="W433" i="6"/>
  <c r="W431" i="6"/>
  <c r="W429" i="6"/>
  <c r="W427" i="6"/>
  <c r="W425" i="6"/>
  <c r="W423" i="6"/>
  <c r="W421" i="6"/>
  <c r="W419" i="6"/>
  <c r="W417" i="6"/>
  <c r="W415" i="6"/>
  <c r="W413" i="6"/>
  <c r="W411" i="6"/>
  <c r="W409" i="6"/>
  <c r="W407" i="6"/>
  <c r="W405" i="6"/>
  <c r="W403" i="6"/>
  <c r="W401" i="6"/>
  <c r="W399" i="6"/>
  <c r="W397" i="6"/>
  <c r="W395" i="6"/>
  <c r="W393" i="6"/>
  <c r="W391" i="6"/>
  <c r="W389" i="6"/>
  <c r="W387" i="6"/>
  <c r="W385" i="6"/>
  <c r="W383" i="6"/>
  <c r="W381" i="6"/>
  <c r="W379" i="6"/>
  <c r="W377" i="6"/>
  <c r="W375" i="6"/>
  <c r="W373" i="6"/>
  <c r="W371" i="6"/>
  <c r="W369" i="6"/>
  <c r="W367" i="6"/>
  <c r="W365" i="6"/>
  <c r="W364" i="6"/>
  <c r="W363" i="6"/>
  <c r="W362" i="6"/>
  <c r="W361" i="6"/>
  <c r="W360" i="6"/>
  <c r="W358" i="6"/>
  <c r="W356" i="6"/>
  <c r="W354" i="6"/>
  <c r="W352" i="6"/>
  <c r="W350" i="6"/>
  <c r="W348" i="6"/>
  <c r="W346" i="6"/>
  <c r="W342" i="6"/>
  <c r="W340" i="6"/>
  <c r="W336" i="6"/>
  <c r="W334" i="6"/>
  <c r="W332" i="6"/>
  <c r="W330" i="6"/>
  <c r="W328" i="6"/>
  <c r="W326" i="6"/>
  <c r="W324" i="6"/>
  <c r="W322" i="6"/>
  <c r="W318" i="6"/>
  <c r="W316" i="6"/>
  <c r="W314" i="6"/>
  <c r="W312" i="6"/>
  <c r="W310" i="6"/>
  <c r="W308" i="6"/>
  <c r="W306" i="6"/>
  <c r="W304" i="6"/>
  <c r="W302" i="6"/>
  <c r="W300" i="6"/>
  <c r="W298" i="6"/>
  <c r="W294" i="6"/>
  <c r="W292" i="6"/>
  <c r="W290" i="6"/>
  <c r="W288" i="6"/>
  <c r="W286" i="6"/>
  <c r="W284" i="6"/>
  <c r="W282" i="6"/>
  <c r="W280" i="6"/>
  <c r="W278" i="6"/>
  <c r="W276" i="6"/>
  <c r="W274" i="6"/>
  <c r="W272" i="6"/>
  <c r="W270" i="6"/>
  <c r="W268" i="6"/>
  <c r="W266" i="6"/>
  <c r="W264" i="6"/>
  <c r="W262" i="6"/>
  <c r="W260" i="6"/>
  <c r="W258" i="6"/>
  <c r="W256" i="6"/>
  <c r="W254" i="6"/>
  <c r="W252" i="6"/>
  <c r="W250" i="6"/>
  <c r="W248" i="6"/>
  <c r="W246" i="6"/>
  <c r="W244" i="6"/>
  <c r="W242" i="6"/>
  <c r="W240" i="6"/>
  <c r="W236" i="6"/>
  <c r="W234" i="6"/>
  <c r="W232" i="6"/>
  <c r="W230" i="6"/>
  <c r="W228" i="6"/>
  <c r="W226" i="6"/>
  <c r="W224" i="6"/>
  <c r="W222" i="6"/>
  <c r="W220" i="6"/>
  <c r="W218" i="6"/>
  <c r="W216" i="6"/>
  <c r="W214" i="6"/>
  <c r="W212" i="6"/>
  <c r="W210" i="6"/>
  <c r="W208" i="6"/>
  <c r="W206" i="6"/>
  <c r="W204" i="6"/>
  <c r="W202" i="6"/>
  <c r="W200" i="6"/>
  <c r="W198" i="6"/>
  <c r="W196" i="6"/>
  <c r="W194" i="6"/>
  <c r="W192" i="6"/>
  <c r="W190" i="6"/>
  <c r="W188" i="6"/>
  <c r="W186" i="6"/>
  <c r="W184" i="6"/>
  <c r="W182" i="6"/>
  <c r="W180" i="6"/>
  <c r="W178" i="6"/>
  <c r="W176" i="6"/>
  <c r="W174" i="6"/>
  <c r="W172" i="6"/>
  <c r="W170" i="6"/>
  <c r="W168" i="6"/>
  <c r="W166" i="6"/>
  <c r="W160" i="6"/>
  <c r="W158" i="6"/>
  <c r="W156" i="6"/>
  <c r="W154" i="6"/>
  <c r="W152" i="6"/>
  <c r="W150" i="6"/>
  <c r="W148" i="6"/>
  <c r="W146" i="6"/>
  <c r="W144" i="6"/>
  <c r="W142" i="6"/>
  <c r="W140" i="6"/>
  <c r="W138" i="6"/>
  <c r="W134" i="6"/>
  <c r="W132" i="6"/>
  <c r="W130" i="6"/>
  <c r="W128" i="6"/>
  <c r="W126" i="6"/>
  <c r="W124" i="6"/>
  <c r="W122" i="6"/>
  <c r="W120" i="6"/>
  <c r="W118" i="6"/>
  <c r="W116" i="6"/>
  <c r="W114" i="6"/>
  <c r="W112" i="6"/>
  <c r="W110" i="6"/>
  <c r="W108" i="6"/>
  <c r="W106" i="6"/>
  <c r="W104" i="6"/>
  <c r="W102" i="6"/>
  <c r="W98" i="6"/>
  <c r="W96" i="6"/>
  <c r="W94" i="6"/>
  <c r="W92" i="6"/>
  <c r="W88" i="6"/>
  <c r="W86" i="6"/>
  <c r="W84" i="6"/>
  <c r="W82" i="6"/>
  <c r="W80" i="6"/>
  <c r="W78" i="6"/>
  <c r="W76" i="6"/>
  <c r="W74" i="6"/>
  <c r="W72" i="6"/>
  <c r="W70" i="6"/>
  <c r="W68" i="6"/>
  <c r="W66" i="6"/>
  <c r="W64" i="6"/>
  <c r="W62" i="6"/>
  <c r="W60" i="6"/>
  <c r="W58" i="6"/>
  <c r="W56" i="6"/>
  <c r="W54" i="6"/>
  <c r="W52" i="6"/>
  <c r="W50" i="6"/>
  <c r="W48" i="6"/>
  <c r="W46" i="6"/>
  <c r="W44" i="6"/>
  <c r="W42" i="6"/>
  <c r="W40" i="6"/>
  <c r="W38" i="6"/>
  <c r="W36" i="6"/>
  <c r="W34" i="6"/>
  <c r="W32" i="6"/>
  <c r="W30" i="6"/>
  <c r="W28" i="6"/>
  <c r="W26" i="6"/>
  <c r="W24" i="6"/>
  <c r="W22" i="6"/>
  <c r="W20" i="6"/>
  <c r="W18" i="6"/>
  <c r="W16" i="6"/>
  <c r="W14" i="6"/>
  <c r="W12" i="6"/>
  <c r="W10" i="6"/>
  <c r="W8" i="6"/>
  <c r="W6" i="6"/>
  <c r="W4" i="6"/>
  <c r="W2" i="6"/>
  <c r="U495" i="6"/>
  <c r="U493" i="6"/>
  <c r="U491" i="6"/>
  <c r="U489" i="6"/>
  <c r="U487" i="6"/>
  <c r="U485" i="6"/>
  <c r="U483" i="6"/>
  <c r="U481" i="6"/>
  <c r="U479" i="6"/>
  <c r="U477" i="6"/>
  <c r="U475" i="6"/>
  <c r="U473" i="6"/>
  <c r="U471" i="6"/>
  <c r="U469" i="6"/>
  <c r="U467" i="6"/>
  <c r="U465" i="6"/>
  <c r="U463" i="6"/>
  <c r="U461" i="6"/>
  <c r="U459" i="6"/>
  <c r="U457" i="6"/>
  <c r="U455" i="6"/>
  <c r="U453" i="6"/>
  <c r="U451" i="6"/>
  <c r="U449" i="6"/>
  <c r="U447" i="6"/>
  <c r="U445" i="6"/>
  <c r="U443" i="6"/>
  <c r="U441" i="6"/>
  <c r="U439" i="6"/>
  <c r="U437" i="6"/>
  <c r="U435" i="6"/>
  <c r="U433" i="6"/>
  <c r="U431" i="6"/>
  <c r="U429" i="6"/>
  <c r="U427" i="6"/>
  <c r="U425" i="6"/>
  <c r="U423" i="6"/>
  <c r="U421" i="6"/>
  <c r="U419" i="6"/>
  <c r="U417" i="6"/>
  <c r="U415" i="6"/>
  <c r="U413" i="6"/>
  <c r="U411" i="6"/>
  <c r="U409" i="6"/>
  <c r="U407" i="6"/>
  <c r="U405" i="6"/>
  <c r="U403" i="6"/>
  <c r="U401" i="6"/>
  <c r="U399" i="6"/>
  <c r="U397" i="6"/>
  <c r="U395" i="6"/>
  <c r="U393" i="6"/>
  <c r="U391" i="6"/>
  <c r="U389" i="6"/>
  <c r="U387" i="6"/>
  <c r="U385" i="6"/>
  <c r="U383" i="6"/>
  <c r="U381" i="6"/>
  <c r="U379" i="6"/>
  <c r="U377" i="6"/>
  <c r="U375" i="6"/>
  <c r="U373" i="6"/>
  <c r="U371" i="6"/>
  <c r="U369" i="6"/>
  <c r="U367" i="6"/>
  <c r="U365" i="6"/>
  <c r="U364" i="6"/>
  <c r="U363" i="6"/>
  <c r="U362" i="6"/>
  <c r="U361" i="6"/>
  <c r="U360" i="6"/>
  <c r="U358" i="6"/>
  <c r="U356" i="6"/>
  <c r="U354" i="6"/>
  <c r="U352" i="6"/>
  <c r="U350" i="6"/>
  <c r="U348" i="6"/>
  <c r="U346" i="6"/>
  <c r="U342" i="6"/>
  <c r="U340" i="6"/>
  <c r="U336" i="6"/>
  <c r="U334" i="6"/>
  <c r="U332" i="6"/>
  <c r="U330" i="6"/>
  <c r="U328" i="6"/>
  <c r="U326" i="6"/>
  <c r="U324" i="6"/>
  <c r="U322" i="6"/>
  <c r="U318" i="6"/>
  <c r="U316" i="6"/>
  <c r="U314" i="6"/>
  <c r="U312" i="6"/>
  <c r="U310" i="6"/>
  <c r="U308" i="6"/>
  <c r="U306" i="6"/>
  <c r="U304" i="6"/>
  <c r="U302" i="6"/>
  <c r="U300" i="6"/>
  <c r="U298" i="6"/>
  <c r="U294" i="6"/>
  <c r="U292" i="6"/>
  <c r="U290" i="6"/>
  <c r="U288" i="6"/>
  <c r="U286" i="6"/>
  <c r="U284" i="6"/>
  <c r="U282" i="6"/>
  <c r="U280" i="6"/>
  <c r="U278" i="6"/>
  <c r="U276" i="6"/>
  <c r="U274" i="6"/>
  <c r="U272" i="6"/>
  <c r="U270" i="6"/>
  <c r="U268" i="6"/>
  <c r="U266" i="6"/>
  <c r="U264" i="6"/>
  <c r="U262" i="6"/>
  <c r="U260" i="6"/>
  <c r="U258" i="6"/>
  <c r="U256" i="6"/>
  <c r="U254" i="6"/>
  <c r="U252" i="6"/>
  <c r="U250" i="6"/>
  <c r="U248" i="6"/>
  <c r="U246" i="6"/>
  <c r="U244" i="6"/>
  <c r="U242" i="6"/>
  <c r="U240" i="6"/>
  <c r="U236" i="6"/>
  <c r="U234" i="6"/>
  <c r="U232" i="6"/>
  <c r="U230" i="6"/>
  <c r="U228" i="6"/>
  <c r="U226" i="6"/>
  <c r="U224" i="6"/>
  <c r="U222" i="6"/>
  <c r="U220" i="6"/>
  <c r="U218" i="6"/>
  <c r="U216" i="6"/>
  <c r="U214" i="6"/>
  <c r="U212" i="6"/>
  <c r="U210" i="6"/>
  <c r="U208" i="6"/>
  <c r="U206" i="6"/>
  <c r="U204" i="6"/>
  <c r="U202" i="6"/>
  <c r="U200" i="6"/>
  <c r="U198" i="6"/>
  <c r="U196" i="6"/>
  <c r="U194" i="6"/>
  <c r="U192" i="6"/>
  <c r="U190" i="6"/>
  <c r="U188" i="6"/>
  <c r="U186" i="6"/>
  <c r="U184" i="6"/>
  <c r="U182" i="6"/>
  <c r="U180" i="6"/>
  <c r="U178" i="6"/>
  <c r="U176" i="6"/>
  <c r="U174" i="6"/>
  <c r="U172" i="6"/>
  <c r="U170" i="6"/>
  <c r="U168" i="6"/>
  <c r="U160" i="6"/>
  <c r="U158" i="6"/>
  <c r="U156" i="6"/>
  <c r="U154" i="6"/>
  <c r="U152" i="6"/>
  <c r="U150" i="6"/>
  <c r="U148" i="6"/>
  <c r="U146" i="6"/>
  <c r="U144" i="6"/>
  <c r="U142" i="6"/>
  <c r="U140" i="6"/>
  <c r="U138" i="6"/>
  <c r="U134" i="6"/>
  <c r="U132" i="6"/>
  <c r="U130" i="6"/>
  <c r="U128" i="6"/>
  <c r="U126" i="6"/>
  <c r="U124" i="6"/>
  <c r="U122" i="6"/>
  <c r="U120" i="6"/>
  <c r="U118" i="6"/>
  <c r="U116" i="6"/>
  <c r="U114" i="6"/>
  <c r="U112" i="6"/>
  <c r="U110" i="6"/>
  <c r="U108" i="6"/>
  <c r="U106" i="6"/>
  <c r="U104" i="6"/>
  <c r="U102" i="6"/>
  <c r="U98" i="6"/>
  <c r="U96" i="6"/>
  <c r="U94" i="6"/>
  <c r="U92" i="6"/>
  <c r="U88" i="6"/>
  <c r="U86" i="6"/>
  <c r="U84" i="6"/>
  <c r="U82" i="6"/>
  <c r="U80" i="6"/>
  <c r="U78" i="6"/>
  <c r="U76" i="6"/>
  <c r="U74" i="6"/>
  <c r="U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U36" i="6"/>
  <c r="U34" i="6"/>
  <c r="U32" i="6"/>
  <c r="U30" i="6"/>
  <c r="U28" i="6"/>
  <c r="U26" i="6"/>
  <c r="U24" i="6"/>
  <c r="U22" i="6"/>
  <c r="U20" i="6"/>
  <c r="U18" i="6"/>
  <c r="U16" i="6"/>
  <c r="U14" i="6"/>
  <c r="U12" i="6"/>
  <c r="U10" i="6"/>
  <c r="U8" i="6"/>
  <c r="U6" i="6"/>
  <c r="U4" i="6"/>
  <c r="U2" i="6"/>
  <c r="Q495" i="6"/>
  <c r="Q493" i="6"/>
  <c r="Q491" i="6"/>
  <c r="Q489" i="6"/>
  <c r="Q487" i="6"/>
  <c r="Q485" i="6"/>
  <c r="Q483" i="6"/>
  <c r="Q481" i="6"/>
  <c r="Q479" i="6"/>
  <c r="Q477" i="6"/>
  <c r="Q475" i="6"/>
  <c r="Q473" i="6"/>
  <c r="Q471" i="6"/>
  <c r="Q469" i="6"/>
  <c r="Q467" i="6"/>
  <c r="Q465" i="6"/>
  <c r="Q463" i="6"/>
  <c r="Q461" i="6"/>
  <c r="Q459" i="6"/>
  <c r="Q457" i="6"/>
  <c r="Q455" i="6"/>
  <c r="Q453" i="6"/>
  <c r="Q451" i="6"/>
  <c r="Q449" i="6"/>
  <c r="Q447" i="6"/>
  <c r="Q445" i="6"/>
  <c r="Q443" i="6"/>
  <c r="Q441" i="6"/>
  <c r="Q439" i="6"/>
  <c r="Q437" i="6"/>
  <c r="Q435" i="6"/>
  <c r="Q433" i="6"/>
  <c r="Q431" i="6"/>
  <c r="Q429" i="6"/>
  <c r="Q427" i="6"/>
  <c r="Q425" i="6"/>
  <c r="Q423" i="6"/>
  <c r="Q421" i="6"/>
  <c r="Q419" i="6"/>
  <c r="Q417" i="6"/>
  <c r="Q415" i="6"/>
  <c r="Q413" i="6"/>
  <c r="Q411" i="6"/>
  <c r="Q409" i="6"/>
  <c r="Q407" i="6"/>
  <c r="Q405" i="6"/>
  <c r="Q403" i="6"/>
  <c r="Q401" i="6"/>
  <c r="Q399" i="6"/>
  <c r="Q397" i="6"/>
  <c r="Q395" i="6"/>
  <c r="Q393" i="6"/>
  <c r="Q391" i="6"/>
  <c r="Q389" i="6"/>
  <c r="Q387" i="6"/>
  <c r="Q385" i="6"/>
  <c r="Q383" i="6"/>
  <c r="Q381" i="6"/>
  <c r="Q379" i="6"/>
  <c r="Q377" i="6"/>
  <c r="Q375" i="6"/>
  <c r="Q373" i="6"/>
  <c r="Q371" i="6"/>
  <c r="Q369" i="6"/>
  <c r="Q367" i="6"/>
  <c r="Q365" i="6"/>
  <c r="Q364" i="6"/>
  <c r="Q363" i="6"/>
  <c r="Q362" i="6"/>
  <c r="Q361" i="6"/>
  <c r="Q360" i="6"/>
  <c r="Q358" i="6"/>
  <c r="Q356" i="6"/>
  <c r="Q354" i="6"/>
  <c r="Q352" i="6"/>
  <c r="Q350" i="6"/>
  <c r="Q348" i="6"/>
  <c r="Q346" i="6"/>
  <c r="Q342" i="6"/>
  <c r="Q340" i="6"/>
  <c r="Q336" i="6"/>
  <c r="Q334" i="6"/>
  <c r="Q332" i="6"/>
  <c r="Q330" i="6"/>
  <c r="Q328" i="6"/>
  <c r="Q326" i="6"/>
  <c r="Q324" i="6"/>
  <c r="Q322" i="6"/>
  <c r="Q318" i="6"/>
  <c r="Q316" i="6"/>
  <c r="Q314" i="6"/>
  <c r="Q312" i="6"/>
  <c r="Q310" i="6"/>
  <c r="Q308" i="6"/>
  <c r="Q306" i="6"/>
  <c r="Q304" i="6"/>
  <c r="Q302" i="6"/>
  <c r="Q300" i="6"/>
  <c r="Q298" i="6"/>
  <c r="Q294" i="6"/>
  <c r="Q292" i="6"/>
  <c r="Q290" i="6"/>
  <c r="Q288" i="6"/>
  <c r="Q286" i="6"/>
  <c r="Q284" i="6"/>
  <c r="Q282" i="6"/>
  <c r="Q280" i="6"/>
  <c r="Q278" i="6"/>
  <c r="Q276" i="6"/>
  <c r="Q274" i="6"/>
  <c r="Q272" i="6"/>
  <c r="Q270" i="6"/>
  <c r="Q268" i="6"/>
  <c r="Q266" i="6"/>
  <c r="Q264" i="6"/>
  <c r="Q262" i="6"/>
  <c r="Q260" i="6"/>
  <c r="Q258" i="6"/>
  <c r="Q256" i="6"/>
  <c r="Q254" i="6"/>
  <c r="Q252" i="6"/>
  <c r="Q250" i="6"/>
  <c r="Q248" i="6"/>
  <c r="Q246" i="6"/>
  <c r="Q244" i="6"/>
  <c r="Q242" i="6"/>
  <c r="Q240" i="6"/>
  <c r="Q236" i="6"/>
  <c r="Q234" i="6"/>
  <c r="Q232" i="6"/>
  <c r="Q230" i="6"/>
  <c r="Q228" i="6"/>
  <c r="Q226" i="6"/>
  <c r="Q224" i="6"/>
  <c r="Q222" i="6"/>
  <c r="Q220" i="6"/>
  <c r="Q218" i="6"/>
  <c r="Q216" i="6"/>
  <c r="Q214" i="6"/>
  <c r="Q212" i="6"/>
  <c r="Q210" i="6"/>
  <c r="Q208" i="6"/>
  <c r="Q206" i="6"/>
  <c r="Q204" i="6"/>
  <c r="Q202" i="6"/>
  <c r="Q200" i="6"/>
  <c r="Q198" i="6"/>
  <c r="Q196" i="6"/>
  <c r="Q194" i="6"/>
  <c r="Q192" i="6"/>
  <c r="Q190" i="6"/>
  <c r="Q188" i="6"/>
  <c r="Q186" i="6"/>
  <c r="Q184" i="6"/>
  <c r="Q182" i="6"/>
  <c r="Q180" i="6"/>
  <c r="Q178" i="6"/>
  <c r="Q176" i="6"/>
  <c r="Q174" i="6"/>
  <c r="Q172" i="6"/>
  <c r="Q170" i="6"/>
  <c r="Q168" i="6"/>
  <c r="Q160" i="6"/>
  <c r="Q158" i="6"/>
  <c r="Q156" i="6"/>
  <c r="Q154" i="6"/>
  <c r="Q152" i="6"/>
  <c r="Q150" i="6"/>
  <c r="Q148" i="6"/>
  <c r="Q146" i="6"/>
  <c r="Q144" i="6"/>
  <c r="Q142" i="6"/>
  <c r="Q140" i="6"/>
  <c r="Q138" i="6"/>
  <c r="Q134" i="6"/>
  <c r="Q132" i="6"/>
  <c r="Q130" i="6"/>
  <c r="Q128" i="6"/>
  <c r="Q126" i="6"/>
  <c r="Q124" i="6"/>
  <c r="Q122" i="6"/>
  <c r="Q120" i="6"/>
  <c r="Q118" i="6"/>
  <c r="Q116" i="6"/>
  <c r="Q114" i="6"/>
  <c r="Q112" i="6"/>
  <c r="Q110" i="6"/>
  <c r="Q108" i="6"/>
  <c r="Q106" i="6"/>
  <c r="Q104" i="6"/>
  <c r="Q102" i="6"/>
  <c r="Q98" i="6"/>
  <c r="Q96" i="6"/>
  <c r="Q94" i="6"/>
  <c r="Q92" i="6"/>
  <c r="Q88" i="6"/>
  <c r="Q86" i="6"/>
  <c r="Q84" i="6"/>
  <c r="Q82" i="6"/>
  <c r="Q80" i="6"/>
  <c r="Q78" i="6"/>
  <c r="Q76" i="6"/>
  <c r="Q74" i="6"/>
  <c r="Q72" i="6"/>
  <c r="Q70" i="6"/>
  <c r="Q68" i="6"/>
  <c r="Q66" i="6"/>
  <c r="Q64" i="6"/>
  <c r="Q62" i="6"/>
  <c r="Q60" i="6"/>
  <c r="Q58" i="6"/>
  <c r="Q56" i="6"/>
  <c r="Q54" i="6"/>
  <c r="Q52" i="6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2" i="6"/>
  <c r="M495" i="6"/>
  <c r="M493" i="6"/>
  <c r="M491" i="6"/>
  <c r="M489" i="6"/>
  <c r="M487" i="6"/>
  <c r="M485" i="6"/>
  <c r="M483" i="6"/>
  <c r="M481" i="6"/>
  <c r="M479" i="6"/>
  <c r="M477" i="6"/>
  <c r="M475" i="6"/>
  <c r="M473" i="6"/>
  <c r="M471" i="6"/>
  <c r="M469" i="6"/>
  <c r="M467" i="6"/>
  <c r="M465" i="6"/>
  <c r="M463" i="6"/>
  <c r="M461" i="6"/>
  <c r="M459" i="6"/>
  <c r="M457" i="6"/>
  <c r="M455" i="6"/>
  <c r="M453" i="6"/>
  <c r="M451" i="6"/>
  <c r="M449" i="6"/>
  <c r="M447" i="6"/>
  <c r="M445" i="6"/>
  <c r="M443" i="6"/>
  <c r="M441" i="6"/>
  <c r="M439" i="6"/>
  <c r="M437" i="6"/>
  <c r="M435" i="6"/>
  <c r="M433" i="6"/>
  <c r="M431" i="6"/>
  <c r="M429" i="6"/>
  <c r="M427" i="6"/>
  <c r="M425" i="6"/>
  <c r="M423" i="6"/>
  <c r="M421" i="6"/>
  <c r="M419" i="6"/>
  <c r="M417" i="6"/>
  <c r="M415" i="6"/>
  <c r="M413" i="6"/>
  <c r="M411" i="6"/>
  <c r="M409" i="6"/>
  <c r="M407" i="6"/>
  <c r="M405" i="6"/>
  <c r="M403" i="6"/>
  <c r="M401" i="6"/>
  <c r="M399" i="6"/>
  <c r="M397" i="6"/>
  <c r="M395" i="6"/>
  <c r="M393" i="6"/>
  <c r="M391" i="6"/>
  <c r="M389" i="6"/>
  <c r="M387" i="6"/>
  <c r="M385" i="6"/>
  <c r="M383" i="6"/>
  <c r="M381" i="6"/>
  <c r="M379" i="6"/>
  <c r="M377" i="6"/>
  <c r="M375" i="6"/>
  <c r="M373" i="6"/>
  <c r="M371" i="6"/>
  <c r="M369" i="6"/>
  <c r="M367" i="6"/>
  <c r="M365" i="6"/>
  <c r="M364" i="6"/>
  <c r="M363" i="6"/>
  <c r="M362" i="6"/>
  <c r="M361" i="6"/>
  <c r="M360" i="6"/>
  <c r="M358" i="6"/>
  <c r="M356" i="6"/>
  <c r="M354" i="6"/>
  <c r="M352" i="6"/>
  <c r="M350" i="6"/>
  <c r="M348" i="6"/>
  <c r="M346" i="6"/>
  <c r="M342" i="6"/>
  <c r="M340" i="6"/>
  <c r="M336" i="6"/>
  <c r="M334" i="6"/>
  <c r="M332" i="6"/>
  <c r="M330" i="6"/>
  <c r="M328" i="6"/>
  <c r="M326" i="6"/>
  <c r="M324" i="6"/>
  <c r="M322" i="6"/>
  <c r="M318" i="6"/>
  <c r="M316" i="6"/>
  <c r="M314" i="6"/>
  <c r="M312" i="6"/>
  <c r="M310" i="6"/>
  <c r="M308" i="6"/>
  <c r="M306" i="6"/>
  <c r="M304" i="6"/>
  <c r="M302" i="6"/>
  <c r="M300" i="6"/>
  <c r="M298" i="6"/>
  <c r="M294" i="6"/>
  <c r="M292" i="6"/>
  <c r="M290" i="6"/>
  <c r="M288" i="6"/>
  <c r="M286" i="6"/>
  <c r="M284" i="6"/>
  <c r="M282" i="6"/>
  <c r="M280" i="6"/>
  <c r="M278" i="6"/>
  <c r="M276" i="6"/>
  <c r="M274" i="6"/>
  <c r="M272" i="6"/>
  <c r="M270" i="6"/>
  <c r="M268" i="6"/>
  <c r="M266" i="6"/>
  <c r="M264" i="6"/>
  <c r="M262" i="6"/>
  <c r="M260" i="6"/>
  <c r="M258" i="6"/>
  <c r="M256" i="6"/>
  <c r="M254" i="6"/>
  <c r="M252" i="6"/>
  <c r="M250" i="6"/>
  <c r="M248" i="6"/>
  <c r="M246" i="6"/>
  <c r="M244" i="6"/>
  <c r="M242" i="6"/>
  <c r="M240" i="6"/>
  <c r="M236" i="6"/>
  <c r="M234" i="6"/>
  <c r="M232" i="6"/>
  <c r="M230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90" i="6"/>
  <c r="M188" i="6"/>
  <c r="M186" i="6"/>
  <c r="M184" i="6"/>
  <c r="M182" i="6"/>
  <c r="M180" i="6"/>
  <c r="M178" i="6"/>
  <c r="M176" i="6"/>
  <c r="M174" i="6"/>
  <c r="M172" i="6"/>
  <c r="M170" i="6"/>
  <c r="M168" i="6"/>
  <c r="M160" i="6"/>
  <c r="M158" i="6"/>
  <c r="M156" i="6"/>
  <c r="M154" i="6"/>
  <c r="M152" i="6"/>
  <c r="M150" i="6"/>
  <c r="M148" i="6"/>
  <c r="M146" i="6"/>
  <c r="M144" i="6"/>
  <c r="M142" i="6"/>
  <c r="M140" i="6"/>
  <c r="M138" i="6"/>
  <c r="M134" i="6"/>
  <c r="M132" i="6"/>
  <c r="M130" i="6"/>
  <c r="M128" i="6"/>
  <c r="M126" i="6"/>
  <c r="M124" i="6"/>
  <c r="M122" i="6"/>
  <c r="M120" i="6"/>
  <c r="M118" i="6"/>
  <c r="M116" i="6"/>
  <c r="M114" i="6"/>
  <c r="M112" i="6"/>
  <c r="M110" i="6"/>
  <c r="M108" i="6"/>
  <c r="M106" i="6"/>
  <c r="M104" i="6"/>
  <c r="M102" i="6"/>
  <c r="M98" i="6"/>
  <c r="M96" i="6"/>
  <c r="M94" i="6"/>
  <c r="M92" i="6"/>
  <c r="M88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M10" i="6"/>
  <c r="M8" i="6"/>
  <c r="M6" i="6"/>
  <c r="M4" i="6"/>
  <c r="M2" i="6"/>
  <c r="L2" i="6"/>
  <c r="L4" i="6"/>
  <c r="L6" i="6"/>
  <c r="L8" i="6"/>
  <c r="L10" i="6"/>
  <c r="L12" i="6"/>
  <c r="L14" i="6"/>
  <c r="L16" i="6"/>
  <c r="L18" i="6"/>
  <c r="L20" i="6"/>
  <c r="L22" i="6"/>
  <c r="L24" i="6"/>
  <c r="L26" i="6"/>
  <c r="L28" i="6"/>
  <c r="L30" i="6"/>
  <c r="L32" i="6"/>
  <c r="L34" i="6"/>
  <c r="L36" i="6"/>
  <c r="L38" i="6"/>
  <c r="L40" i="6"/>
  <c r="L42" i="6"/>
  <c r="L44" i="6"/>
  <c r="L46" i="6"/>
  <c r="L48" i="6"/>
  <c r="L50" i="6"/>
  <c r="L52" i="6"/>
  <c r="L54" i="6"/>
  <c r="L56" i="6"/>
  <c r="L58" i="6"/>
  <c r="L60" i="6"/>
  <c r="L62" i="6"/>
  <c r="L64" i="6"/>
  <c r="L66" i="6"/>
  <c r="L68" i="6"/>
  <c r="L70" i="6"/>
  <c r="L72" i="6"/>
  <c r="L74" i="6"/>
  <c r="L76" i="6"/>
  <c r="L78" i="6"/>
  <c r="L80" i="6"/>
  <c r="L82" i="6"/>
  <c r="L84" i="6"/>
  <c r="L86" i="6"/>
  <c r="L88" i="6"/>
  <c r="L92" i="6"/>
  <c r="L94" i="6"/>
  <c r="L96" i="6"/>
  <c r="L98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4" i="6"/>
  <c r="L138" i="6"/>
  <c r="L140" i="6"/>
  <c r="L142" i="6"/>
  <c r="L144" i="6"/>
  <c r="L146" i="6"/>
  <c r="L148" i="6"/>
  <c r="L150" i="6"/>
  <c r="L152" i="6"/>
  <c r="L154" i="6"/>
  <c r="L156" i="6"/>
  <c r="L158" i="6"/>
  <c r="L160" i="6"/>
  <c r="L166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40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8" i="6"/>
  <c r="L280" i="6"/>
  <c r="L282" i="6"/>
  <c r="L284" i="6"/>
  <c r="L286" i="6"/>
  <c r="L288" i="6"/>
  <c r="L290" i="6"/>
  <c r="L292" i="6"/>
  <c r="L294" i="6"/>
  <c r="L298" i="6"/>
  <c r="L300" i="6"/>
  <c r="L302" i="6"/>
  <c r="L304" i="6"/>
  <c r="L306" i="6"/>
  <c r="L308" i="6"/>
  <c r="L310" i="6"/>
  <c r="L312" i="6"/>
  <c r="L314" i="6"/>
  <c r="L316" i="6"/>
  <c r="L318" i="6"/>
  <c r="L322" i="6"/>
  <c r="L324" i="6"/>
  <c r="L326" i="6"/>
  <c r="L328" i="6"/>
  <c r="L330" i="6"/>
  <c r="L332" i="6"/>
  <c r="L334" i="6"/>
  <c r="L336" i="6"/>
  <c r="L340" i="6"/>
  <c r="L342" i="6"/>
  <c r="L346" i="6"/>
  <c r="L348" i="6"/>
  <c r="L350" i="6"/>
  <c r="L352" i="6"/>
  <c r="L354" i="6"/>
  <c r="L356" i="6"/>
  <c r="L358" i="6"/>
  <c r="L360" i="6"/>
  <c r="L361" i="6"/>
  <c r="L362" i="6"/>
  <c r="L363" i="6"/>
  <c r="L364" i="6"/>
  <c r="L365" i="6"/>
  <c r="L367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3" i="6"/>
  <c r="L445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5" i="6"/>
  <c r="L487" i="6"/>
  <c r="L489" i="6"/>
  <c r="L491" i="6"/>
  <c r="L493" i="6"/>
  <c r="L495" i="6"/>
  <c r="I495" i="6"/>
  <c r="I493" i="6"/>
  <c r="I491" i="6"/>
  <c r="I489" i="6"/>
  <c r="I487" i="6"/>
  <c r="I485" i="6"/>
  <c r="I483" i="6"/>
  <c r="I481" i="6"/>
  <c r="I479" i="6"/>
  <c r="I477" i="6"/>
  <c r="I475" i="6"/>
  <c r="I473" i="6"/>
  <c r="I471" i="6"/>
  <c r="I469" i="6"/>
  <c r="I467" i="6"/>
  <c r="I465" i="6"/>
  <c r="I463" i="6"/>
  <c r="I461" i="6"/>
  <c r="I459" i="6"/>
  <c r="I457" i="6"/>
  <c r="I455" i="6"/>
  <c r="I453" i="6"/>
  <c r="I451" i="6"/>
  <c r="I449" i="6"/>
  <c r="I447" i="6"/>
  <c r="I445" i="6"/>
  <c r="I443" i="6"/>
  <c r="I441" i="6"/>
  <c r="I439" i="6"/>
  <c r="I437" i="6"/>
  <c r="I435" i="6"/>
  <c r="I433" i="6"/>
  <c r="I431" i="6"/>
  <c r="I429" i="6"/>
  <c r="I427" i="6"/>
  <c r="I425" i="6"/>
  <c r="I423" i="6"/>
  <c r="I421" i="6"/>
  <c r="I419" i="6"/>
  <c r="I417" i="6"/>
  <c r="I415" i="6"/>
  <c r="I413" i="6"/>
  <c r="I411" i="6"/>
  <c r="I409" i="6"/>
  <c r="I407" i="6"/>
  <c r="I405" i="6"/>
  <c r="I403" i="6"/>
  <c r="I401" i="6"/>
  <c r="I399" i="6"/>
  <c r="I397" i="6"/>
  <c r="I395" i="6"/>
  <c r="I393" i="6"/>
  <c r="I391" i="6"/>
  <c r="I389" i="6"/>
  <c r="I387" i="6"/>
  <c r="I385" i="6"/>
  <c r="I383" i="6"/>
  <c r="I381" i="6"/>
  <c r="I379" i="6"/>
  <c r="I377" i="6"/>
  <c r="I375" i="6"/>
  <c r="I373" i="6"/>
  <c r="I371" i="6"/>
  <c r="I369" i="6"/>
  <c r="I367" i="6"/>
  <c r="I365" i="6"/>
  <c r="I364" i="6"/>
  <c r="I363" i="6"/>
  <c r="I362" i="6"/>
  <c r="I361" i="6"/>
  <c r="I360" i="6"/>
  <c r="I358" i="6"/>
  <c r="I356" i="6"/>
  <c r="I354" i="6"/>
  <c r="I352" i="6"/>
  <c r="I350" i="6"/>
  <c r="I348" i="6"/>
  <c r="I346" i="6"/>
  <c r="I342" i="6"/>
  <c r="I340" i="6"/>
  <c r="I336" i="6"/>
  <c r="I334" i="6"/>
  <c r="I332" i="6"/>
  <c r="I330" i="6"/>
  <c r="I328" i="6"/>
  <c r="I326" i="6"/>
  <c r="I324" i="6"/>
  <c r="I322" i="6"/>
  <c r="I318" i="6"/>
  <c r="I316" i="6"/>
  <c r="I314" i="6"/>
  <c r="I312" i="6"/>
  <c r="I310" i="6"/>
  <c r="I308" i="6"/>
  <c r="I306" i="6"/>
  <c r="I304" i="6"/>
  <c r="I302" i="6"/>
  <c r="I300" i="6"/>
  <c r="I298" i="6"/>
  <c r="I294" i="6"/>
  <c r="I292" i="6"/>
  <c r="I290" i="6"/>
  <c r="I288" i="6"/>
  <c r="I286" i="6"/>
  <c r="I284" i="6"/>
  <c r="I282" i="6"/>
  <c r="I280" i="6"/>
  <c r="I278" i="6"/>
  <c r="I276" i="6"/>
  <c r="I274" i="6"/>
  <c r="I272" i="6"/>
  <c r="I270" i="6"/>
  <c r="I268" i="6"/>
  <c r="I266" i="6"/>
  <c r="I264" i="6"/>
  <c r="I262" i="6"/>
  <c r="I260" i="6"/>
  <c r="I258" i="6"/>
  <c r="I256" i="6"/>
  <c r="I254" i="6"/>
  <c r="I252" i="6"/>
  <c r="I250" i="6"/>
  <c r="I248" i="6"/>
  <c r="I246" i="6"/>
  <c r="I244" i="6"/>
  <c r="I242" i="6"/>
  <c r="I240" i="6"/>
  <c r="I236" i="6"/>
  <c r="I234" i="6"/>
  <c r="I232" i="6"/>
  <c r="I230" i="6"/>
  <c r="I228" i="6"/>
  <c r="I226" i="6"/>
  <c r="I224" i="6"/>
  <c r="I222" i="6"/>
  <c r="I220" i="6"/>
  <c r="I218" i="6"/>
  <c r="I216" i="6"/>
  <c r="I214" i="6"/>
  <c r="I212" i="6"/>
  <c r="I210" i="6"/>
  <c r="I208" i="6"/>
  <c r="I206" i="6"/>
  <c r="I204" i="6"/>
  <c r="I202" i="6"/>
  <c r="I200" i="6"/>
  <c r="I198" i="6"/>
  <c r="I196" i="6"/>
  <c r="I194" i="6"/>
  <c r="I192" i="6"/>
  <c r="I190" i="6"/>
  <c r="I188" i="6"/>
  <c r="I186" i="6"/>
  <c r="I184" i="6"/>
  <c r="I182" i="6"/>
  <c r="I180" i="6"/>
  <c r="I178" i="6"/>
  <c r="I176" i="6"/>
  <c r="I174" i="6"/>
  <c r="I172" i="6"/>
  <c r="I170" i="6"/>
  <c r="I168" i="6"/>
  <c r="I166" i="6"/>
  <c r="I160" i="6"/>
  <c r="I158" i="6"/>
  <c r="I156" i="6"/>
  <c r="I154" i="6"/>
  <c r="I152" i="6"/>
  <c r="I150" i="6"/>
  <c r="I148" i="6"/>
  <c r="I146" i="6"/>
  <c r="I144" i="6"/>
  <c r="I142" i="6"/>
  <c r="I140" i="6"/>
  <c r="I138" i="6"/>
  <c r="I134" i="6"/>
  <c r="I132" i="6"/>
  <c r="I130" i="6"/>
  <c r="I128" i="6"/>
  <c r="I126" i="6"/>
  <c r="I124" i="6"/>
  <c r="I122" i="6"/>
  <c r="I120" i="6"/>
  <c r="I118" i="6"/>
  <c r="I116" i="6"/>
  <c r="I114" i="6"/>
  <c r="I112" i="6"/>
  <c r="I110" i="6"/>
  <c r="I108" i="6"/>
  <c r="I106" i="6"/>
  <c r="I104" i="6"/>
  <c r="I102" i="6"/>
  <c r="I98" i="6"/>
  <c r="I96" i="6"/>
  <c r="I94" i="6"/>
  <c r="I92" i="6"/>
  <c r="I88" i="6"/>
  <c r="I86" i="6"/>
  <c r="I84" i="6"/>
  <c r="I82" i="6"/>
  <c r="I80" i="6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I8" i="6"/>
  <c r="I6" i="6"/>
  <c r="I4" i="6"/>
  <c r="I2" i="6"/>
  <c r="BQ262" i="5"/>
  <c r="BP262" i="5"/>
  <c r="BO262" i="5"/>
  <c r="BN262" i="5"/>
  <c r="BM262" i="5"/>
  <c r="AP262" i="5"/>
  <c r="AN262" i="5"/>
  <c r="AL262" i="5"/>
  <c r="AJ262" i="5"/>
  <c r="AA262" i="5"/>
  <c r="U368" i="6" s="1"/>
  <c r="X262" i="5"/>
  <c r="Q368" i="6" s="1"/>
  <c r="U262" i="5"/>
  <c r="M368" i="6" s="1"/>
  <c r="R262" i="5"/>
  <c r="I368" i="6" s="1"/>
  <c r="D262" i="5"/>
  <c r="BQ339" i="5"/>
  <c r="BP339" i="5"/>
  <c r="BO339" i="5"/>
  <c r="BN339" i="5"/>
  <c r="BM339" i="5"/>
  <c r="AP339" i="5"/>
  <c r="AN339" i="5"/>
  <c r="AL339" i="5"/>
  <c r="AJ339" i="5"/>
  <c r="AA339" i="5"/>
  <c r="U490" i="6" s="1"/>
  <c r="X339" i="5"/>
  <c r="Q490" i="6" s="1"/>
  <c r="U339" i="5"/>
  <c r="M490" i="6" s="1"/>
  <c r="R339" i="5"/>
  <c r="I490" i="6" s="1"/>
  <c r="D339" i="5"/>
  <c r="BQ338" i="5"/>
  <c r="BP338" i="5"/>
  <c r="BO338" i="5"/>
  <c r="BN338" i="5"/>
  <c r="BM338" i="5"/>
  <c r="AP338" i="5"/>
  <c r="AN338" i="5"/>
  <c r="AL338" i="5"/>
  <c r="AJ338" i="5"/>
  <c r="AA338" i="5"/>
  <c r="U488" i="6" s="1"/>
  <c r="X338" i="5"/>
  <c r="Q488" i="6" s="1"/>
  <c r="U338" i="5"/>
  <c r="M488" i="6" s="1"/>
  <c r="R338" i="5"/>
  <c r="I488" i="6" s="1"/>
  <c r="D338" i="5"/>
  <c r="BQ331" i="5"/>
  <c r="BP331" i="5"/>
  <c r="BO331" i="5"/>
  <c r="BN331" i="5"/>
  <c r="BM331" i="5"/>
  <c r="AP331" i="5"/>
  <c r="AN331" i="5"/>
  <c r="AL331" i="5"/>
  <c r="AJ331" i="5"/>
  <c r="AA331" i="5"/>
  <c r="U478" i="6" s="1"/>
  <c r="X331" i="5"/>
  <c r="Q478" i="6" s="1"/>
  <c r="U331" i="5"/>
  <c r="M478" i="6" s="1"/>
  <c r="R331" i="5"/>
  <c r="I478" i="6" s="1"/>
  <c r="D331" i="5"/>
  <c r="BQ330" i="5"/>
  <c r="BP330" i="5"/>
  <c r="BO330" i="5"/>
  <c r="BN330" i="5"/>
  <c r="BM330" i="5"/>
  <c r="AP330" i="5"/>
  <c r="AN330" i="5"/>
  <c r="AL330" i="5"/>
  <c r="AJ330" i="5"/>
  <c r="AA330" i="5"/>
  <c r="U476" i="6" s="1"/>
  <c r="X330" i="5"/>
  <c r="Q476" i="6" s="1"/>
  <c r="U330" i="5"/>
  <c r="M476" i="6" s="1"/>
  <c r="R330" i="5"/>
  <c r="I476" i="6" s="1"/>
  <c r="D330" i="5"/>
  <c r="AP329" i="5"/>
  <c r="AN329" i="5"/>
  <c r="AL329" i="5"/>
  <c r="AJ329" i="5"/>
  <c r="BQ318" i="5"/>
  <c r="BP318" i="5"/>
  <c r="BO318" i="5"/>
  <c r="BN318" i="5"/>
  <c r="BM318" i="5"/>
  <c r="AP318" i="5"/>
  <c r="AN318" i="5"/>
  <c r="AL318" i="5"/>
  <c r="AJ318" i="5"/>
  <c r="AA318" i="5"/>
  <c r="U458" i="6" s="1"/>
  <c r="X318" i="5"/>
  <c r="Q458" i="6" s="1"/>
  <c r="U318" i="5"/>
  <c r="M458" i="6" s="1"/>
  <c r="R318" i="5"/>
  <c r="I458" i="6" s="1"/>
  <c r="D318" i="5"/>
  <c r="BQ317" i="5"/>
  <c r="BP317" i="5"/>
  <c r="BO317" i="5"/>
  <c r="BN317" i="5"/>
  <c r="BM317" i="5"/>
  <c r="AP317" i="5"/>
  <c r="AN317" i="5"/>
  <c r="AL317" i="5"/>
  <c r="AJ317" i="5"/>
  <c r="AA317" i="5"/>
  <c r="U456" i="6" s="1"/>
  <c r="X317" i="5"/>
  <c r="Q456" i="6" s="1"/>
  <c r="U317" i="5"/>
  <c r="M456" i="6" s="1"/>
  <c r="R317" i="5"/>
  <c r="I456" i="6" s="1"/>
  <c r="D317" i="5"/>
  <c r="BQ309" i="5"/>
  <c r="BP309" i="5"/>
  <c r="BO309" i="5"/>
  <c r="BN309" i="5"/>
  <c r="BM309" i="5"/>
  <c r="AP309" i="5"/>
  <c r="AN309" i="5"/>
  <c r="AL309" i="5"/>
  <c r="AJ309" i="5"/>
  <c r="AA309" i="5"/>
  <c r="U444" i="6" s="1"/>
  <c r="X309" i="5"/>
  <c r="Q444" i="6" s="1"/>
  <c r="U309" i="5"/>
  <c r="M444" i="6" s="1"/>
  <c r="R309" i="5"/>
  <c r="I444" i="6" s="1"/>
  <c r="D309" i="5"/>
  <c r="AP307" i="5"/>
  <c r="AN307" i="5"/>
  <c r="AL307" i="5"/>
  <c r="AJ307" i="5"/>
  <c r="BQ241" i="5"/>
  <c r="BP241" i="5"/>
  <c r="BO241" i="5"/>
  <c r="BN241" i="5"/>
  <c r="BM241" i="5"/>
  <c r="AP241" i="5"/>
  <c r="AN241" i="5"/>
  <c r="AL241" i="5"/>
  <c r="AJ241" i="5"/>
  <c r="AA241" i="5"/>
  <c r="U345" i="6" s="1"/>
  <c r="X241" i="5"/>
  <c r="Q345" i="6" s="1"/>
  <c r="U241" i="5"/>
  <c r="M345" i="6" s="1"/>
  <c r="R241" i="5"/>
  <c r="I345" i="6" s="1"/>
  <c r="D241" i="5"/>
  <c r="D238" i="5"/>
  <c r="R238" i="5"/>
  <c r="I339" i="6" s="1"/>
  <c r="U238" i="5"/>
  <c r="M339" i="6" s="1"/>
  <c r="X238" i="5"/>
  <c r="Q339" i="6" s="1"/>
  <c r="AA238" i="5"/>
  <c r="U339" i="6" s="1"/>
  <c r="AJ238" i="5"/>
  <c r="AL238" i="5"/>
  <c r="AN238" i="5"/>
  <c r="AP238" i="5"/>
  <c r="BM238" i="5"/>
  <c r="BN238" i="5"/>
  <c r="BO238" i="5"/>
  <c r="BP238" i="5"/>
  <c r="BQ238" i="5"/>
  <c r="BQ216" i="5"/>
  <c r="BP216" i="5"/>
  <c r="BO216" i="5"/>
  <c r="BN216" i="5"/>
  <c r="BM216" i="5"/>
  <c r="AP216" i="5"/>
  <c r="AN216" i="5"/>
  <c r="AL216" i="5"/>
  <c r="AJ216" i="5"/>
  <c r="AA216" i="5"/>
  <c r="U297" i="6" s="1"/>
  <c r="X216" i="5"/>
  <c r="Q297" i="6" s="1"/>
  <c r="U216" i="5"/>
  <c r="M297" i="6" s="1"/>
  <c r="R216" i="5"/>
  <c r="I297" i="6" s="1"/>
  <c r="D216" i="5"/>
  <c r="BQ162" i="5"/>
  <c r="BP162" i="5"/>
  <c r="BO162" i="5"/>
  <c r="BN162" i="5"/>
  <c r="BM162" i="5"/>
  <c r="AP162" i="5"/>
  <c r="AN162" i="5"/>
  <c r="AL162" i="5"/>
  <c r="AJ162" i="5"/>
  <c r="AA162" i="5"/>
  <c r="U199" i="6" s="1"/>
  <c r="X162" i="5"/>
  <c r="Q199" i="6" s="1"/>
  <c r="U162" i="5"/>
  <c r="M199" i="6" s="1"/>
  <c r="R162" i="5"/>
  <c r="I199" i="6" s="1"/>
  <c r="D162" i="5"/>
  <c r="BQ161" i="5"/>
  <c r="BP161" i="5"/>
  <c r="BO161" i="5"/>
  <c r="BN161" i="5"/>
  <c r="BM161" i="5"/>
  <c r="AP161" i="5"/>
  <c r="AN161" i="5"/>
  <c r="AL161" i="5"/>
  <c r="AJ161" i="5"/>
  <c r="AA161" i="5"/>
  <c r="U197" i="6" s="1"/>
  <c r="X161" i="5"/>
  <c r="Q197" i="6" s="1"/>
  <c r="U161" i="5"/>
  <c r="M197" i="6" s="1"/>
  <c r="R161" i="5"/>
  <c r="I197" i="6" s="1"/>
  <c r="D161" i="5"/>
  <c r="AP160" i="5"/>
  <c r="AN160" i="5"/>
  <c r="AL160" i="5"/>
  <c r="AJ160" i="5"/>
  <c r="BQ126" i="5"/>
  <c r="BP126" i="5"/>
  <c r="BO126" i="5"/>
  <c r="BN126" i="5"/>
  <c r="BM126" i="5"/>
  <c r="AP126" i="5"/>
  <c r="AN126" i="5"/>
  <c r="AL126" i="5"/>
  <c r="AJ126" i="5"/>
  <c r="AA126" i="5"/>
  <c r="U137" i="6" s="1"/>
  <c r="X126" i="5"/>
  <c r="Q137" i="6" s="1"/>
  <c r="U126" i="5"/>
  <c r="M137" i="6" s="1"/>
  <c r="R126" i="5"/>
  <c r="I137" i="6" s="1"/>
  <c r="BQ91" i="5"/>
  <c r="BP91" i="5"/>
  <c r="BO91" i="5"/>
  <c r="BN91" i="5"/>
  <c r="BM91" i="5"/>
  <c r="AP91" i="5"/>
  <c r="AN91" i="5"/>
  <c r="AL91" i="5"/>
  <c r="AJ91" i="5"/>
  <c r="AA91" i="5"/>
  <c r="U91" i="6" s="1"/>
  <c r="X91" i="5"/>
  <c r="Q91" i="6" s="1"/>
  <c r="U91" i="5"/>
  <c r="M91" i="6" s="1"/>
  <c r="R91" i="5"/>
  <c r="I91" i="6" s="1"/>
  <c r="D91" i="5"/>
  <c r="BQ72" i="5"/>
  <c r="BP72" i="5"/>
  <c r="BO72" i="5"/>
  <c r="BN72" i="5"/>
  <c r="BM72" i="5"/>
  <c r="AP72" i="5"/>
  <c r="AN72" i="5"/>
  <c r="AL72" i="5"/>
  <c r="AJ72" i="5"/>
  <c r="AA72" i="5"/>
  <c r="U63" i="6" s="1"/>
  <c r="X72" i="5"/>
  <c r="Q63" i="6" s="1"/>
  <c r="U72" i="5"/>
  <c r="M63" i="6" s="1"/>
  <c r="R72" i="5"/>
  <c r="I63" i="6" s="1"/>
  <c r="D72" i="5"/>
  <c r="BQ71" i="5"/>
  <c r="BP71" i="5"/>
  <c r="BO71" i="5"/>
  <c r="BN71" i="5"/>
  <c r="BM71" i="5"/>
  <c r="AP71" i="5"/>
  <c r="AN71" i="5"/>
  <c r="AL71" i="5"/>
  <c r="AJ71" i="5"/>
  <c r="AA71" i="5"/>
  <c r="U61" i="6" s="1"/>
  <c r="X71" i="5"/>
  <c r="Q61" i="6" s="1"/>
  <c r="U71" i="5"/>
  <c r="M61" i="6" s="1"/>
  <c r="R71" i="5"/>
  <c r="I61" i="6" s="1"/>
  <c r="D71" i="5"/>
  <c r="D69" i="5"/>
  <c r="R69" i="5"/>
  <c r="I57" i="6" s="1"/>
  <c r="U69" i="5"/>
  <c r="M57" i="6" s="1"/>
  <c r="X69" i="5"/>
  <c r="Q57" i="6" s="1"/>
  <c r="AA69" i="5"/>
  <c r="U57" i="6" s="1"/>
  <c r="AJ69" i="5"/>
  <c r="AL69" i="5"/>
  <c r="AN69" i="5"/>
  <c r="AP69" i="5"/>
  <c r="BM69" i="5"/>
  <c r="BN69" i="5"/>
  <c r="BO69" i="5"/>
  <c r="BP69" i="5"/>
  <c r="BQ69" i="5"/>
  <c r="AJ68" i="5"/>
  <c r="AR68" i="5" s="1"/>
  <c r="BQ63" i="5"/>
  <c r="BP63" i="5"/>
  <c r="BO63" i="5"/>
  <c r="BN63" i="5"/>
  <c r="BM63" i="5"/>
  <c r="AP63" i="5"/>
  <c r="AN63" i="5"/>
  <c r="AL63" i="5"/>
  <c r="AJ63" i="5"/>
  <c r="AA63" i="5"/>
  <c r="U49" i="6" s="1"/>
  <c r="X63" i="5"/>
  <c r="Q49" i="6" s="1"/>
  <c r="U63" i="5"/>
  <c r="M49" i="6" s="1"/>
  <c r="R63" i="5"/>
  <c r="I49" i="6" s="1"/>
  <c r="D63" i="5"/>
  <c r="BQ62" i="5"/>
  <c r="BP62" i="5"/>
  <c r="BO62" i="5"/>
  <c r="BN62" i="5"/>
  <c r="BM62" i="5"/>
  <c r="AP62" i="5"/>
  <c r="AN62" i="5"/>
  <c r="AL62" i="5"/>
  <c r="AJ62" i="5"/>
  <c r="AA62" i="5"/>
  <c r="U47" i="6" s="1"/>
  <c r="X62" i="5"/>
  <c r="Q47" i="6" s="1"/>
  <c r="U62" i="5"/>
  <c r="M47" i="6" s="1"/>
  <c r="R62" i="5"/>
  <c r="I47" i="6" s="1"/>
  <c r="D62" i="5"/>
  <c r="AJ61" i="5"/>
  <c r="AR61" i="5" s="1"/>
  <c r="BQ47" i="5"/>
  <c r="BP47" i="5"/>
  <c r="BO47" i="5"/>
  <c r="BN47" i="5"/>
  <c r="BM47" i="5"/>
  <c r="AP47" i="5"/>
  <c r="AN47" i="5"/>
  <c r="AL47" i="5"/>
  <c r="AJ47" i="5"/>
  <c r="AA47" i="5"/>
  <c r="U27" i="6" s="1"/>
  <c r="X47" i="5"/>
  <c r="Q27" i="6" s="1"/>
  <c r="U47" i="5"/>
  <c r="M27" i="6" s="1"/>
  <c r="R47" i="5"/>
  <c r="I27" i="6" s="1"/>
  <c r="D47" i="5"/>
  <c r="BQ48" i="5"/>
  <c r="BP48" i="5"/>
  <c r="BO48" i="5"/>
  <c r="BN48" i="5"/>
  <c r="BM48" i="5"/>
  <c r="AP48" i="5"/>
  <c r="AN48" i="5"/>
  <c r="AL48" i="5"/>
  <c r="AJ48" i="5"/>
  <c r="AA48" i="5"/>
  <c r="U29" i="6" s="1"/>
  <c r="X48" i="5"/>
  <c r="Q29" i="6" s="1"/>
  <c r="U48" i="5"/>
  <c r="M29" i="6" s="1"/>
  <c r="R48" i="5"/>
  <c r="I29" i="6" s="1"/>
  <c r="D48" i="5"/>
  <c r="AJ28" i="5"/>
  <c r="AJ32" i="5"/>
  <c r="AP29" i="5"/>
  <c r="AN29" i="5"/>
  <c r="AL29" i="5"/>
  <c r="AJ29" i="5"/>
  <c r="BQ31" i="5"/>
  <c r="BP31" i="5"/>
  <c r="BO31" i="5"/>
  <c r="BN31" i="5"/>
  <c r="BM31" i="5"/>
  <c r="AP31" i="5"/>
  <c r="AN31" i="5"/>
  <c r="AL31" i="5"/>
  <c r="AJ31" i="5"/>
  <c r="AA31" i="5"/>
  <c r="U5" i="6" s="1"/>
  <c r="X31" i="5"/>
  <c r="Q5" i="6" s="1"/>
  <c r="U31" i="5"/>
  <c r="M5" i="6" s="1"/>
  <c r="R31" i="5"/>
  <c r="I5" i="6" s="1"/>
  <c r="D31" i="5"/>
  <c r="BQ30" i="5"/>
  <c r="BP30" i="5"/>
  <c r="BO30" i="5"/>
  <c r="BN30" i="5"/>
  <c r="BM30" i="5"/>
  <c r="AP30" i="5"/>
  <c r="AN30" i="5"/>
  <c r="AL30" i="5"/>
  <c r="AJ30" i="5"/>
  <c r="AA30" i="5"/>
  <c r="U3" i="6" s="1"/>
  <c r="X30" i="5"/>
  <c r="Q3" i="6" s="1"/>
  <c r="U30" i="5"/>
  <c r="M3" i="6" s="1"/>
  <c r="R30" i="5"/>
  <c r="I3" i="6" s="1"/>
  <c r="D30" i="5"/>
  <c r="AP28" i="5"/>
  <c r="AN28" i="5"/>
  <c r="AL28" i="5"/>
  <c r="BC143" i="5" l="1"/>
  <c r="D13" i="7"/>
  <c r="F13" i="7"/>
  <c r="C13" i="7"/>
  <c r="H13" i="7"/>
  <c r="AG262" i="5"/>
  <c r="BR262" i="5"/>
  <c r="F262" i="5" s="1"/>
  <c r="AY262" i="5" s="1"/>
  <c r="AR262" i="5"/>
  <c r="AG339" i="5"/>
  <c r="AR339" i="5"/>
  <c r="BR339" i="5"/>
  <c r="F339" i="5" s="1"/>
  <c r="AY339" i="5" s="1"/>
  <c r="AG338" i="5"/>
  <c r="BR338" i="5"/>
  <c r="F338" i="5" s="1"/>
  <c r="BA338" i="5" s="1"/>
  <c r="AR338" i="5"/>
  <c r="AG331" i="5"/>
  <c r="AR331" i="5"/>
  <c r="BR331" i="5"/>
  <c r="F331" i="5" s="1"/>
  <c r="AU331" i="5" s="1"/>
  <c r="AG330" i="5"/>
  <c r="AR330" i="5"/>
  <c r="BR330" i="5"/>
  <c r="F330" i="5" s="1"/>
  <c r="BA330" i="5" s="1"/>
  <c r="AR329" i="5"/>
  <c r="AG318" i="5"/>
  <c r="AR318" i="5"/>
  <c r="BR318" i="5"/>
  <c r="F318" i="5" s="1"/>
  <c r="AY318" i="5" s="1"/>
  <c r="AG317" i="5"/>
  <c r="AR317" i="5"/>
  <c r="BR317" i="5"/>
  <c r="F317" i="5" s="1"/>
  <c r="AW317" i="5" s="1"/>
  <c r="AG309" i="5"/>
  <c r="AR309" i="5"/>
  <c r="BR309" i="5"/>
  <c r="F309" i="5" s="1"/>
  <c r="BA309" i="5" s="1"/>
  <c r="AR307" i="5"/>
  <c r="AR238" i="5"/>
  <c r="AG241" i="5"/>
  <c r="AR241" i="5"/>
  <c r="BR241" i="5"/>
  <c r="F241" i="5" s="1"/>
  <c r="BA241" i="5" s="1"/>
  <c r="AG238" i="5"/>
  <c r="BR238" i="5"/>
  <c r="F238" i="5" s="1"/>
  <c r="BA238" i="5" s="1"/>
  <c r="AG216" i="5"/>
  <c r="AR216" i="5"/>
  <c r="BR216" i="5"/>
  <c r="F216" i="5" s="1"/>
  <c r="AY216" i="5" s="1"/>
  <c r="AG162" i="5"/>
  <c r="AR162" i="5"/>
  <c r="BR162" i="5"/>
  <c r="F162" i="5" s="1"/>
  <c r="AY162" i="5" s="1"/>
  <c r="AG161" i="5"/>
  <c r="AR161" i="5"/>
  <c r="BR161" i="5"/>
  <c r="F161" i="5" s="1"/>
  <c r="BA161" i="5" s="1"/>
  <c r="AR160" i="5"/>
  <c r="AG126" i="5"/>
  <c r="BR126" i="5"/>
  <c r="F126" i="5" s="1"/>
  <c r="AY126" i="5" s="1"/>
  <c r="AR126" i="5"/>
  <c r="AG91" i="5"/>
  <c r="AR91" i="5"/>
  <c r="BR91" i="5"/>
  <c r="F91" i="5" s="1"/>
  <c r="BA91" i="5" s="1"/>
  <c r="AG72" i="5"/>
  <c r="AR72" i="5"/>
  <c r="BR72" i="5"/>
  <c r="F72" i="5" s="1"/>
  <c r="AY72" i="5" s="1"/>
  <c r="AG71" i="5"/>
  <c r="AR71" i="5"/>
  <c r="BR71" i="5"/>
  <c r="F71" i="5" s="1"/>
  <c r="AW71" i="5" s="1"/>
  <c r="AR69" i="5"/>
  <c r="AG69" i="5"/>
  <c r="BR69" i="5"/>
  <c r="F69" i="5" s="1"/>
  <c r="AY69" i="5" s="1"/>
  <c r="AG63" i="5"/>
  <c r="AR63" i="5"/>
  <c r="BR63" i="5"/>
  <c r="F63" i="5" s="1"/>
  <c r="AW63" i="5" s="1"/>
  <c r="AG62" i="5"/>
  <c r="AR62" i="5"/>
  <c r="BR62" i="5"/>
  <c r="F62" i="5" s="1"/>
  <c r="AY62" i="5" s="1"/>
  <c r="AR47" i="5"/>
  <c r="AG47" i="5"/>
  <c r="BR47" i="5"/>
  <c r="F47" i="5" s="1"/>
  <c r="AY47" i="5" s="1"/>
  <c r="AR48" i="5"/>
  <c r="AG48" i="5"/>
  <c r="BR48" i="5"/>
  <c r="F48" i="5" s="1"/>
  <c r="AU48" i="5" s="1"/>
  <c r="AR28" i="5"/>
  <c r="AG31" i="5"/>
  <c r="AR29" i="5"/>
  <c r="AR31" i="5"/>
  <c r="BR31" i="5"/>
  <c r="AW31" i="5" s="1"/>
  <c r="AR30" i="5"/>
  <c r="BR30" i="5"/>
  <c r="AW30" i="5" s="1"/>
  <c r="AG30" i="5"/>
  <c r="D206" i="5"/>
  <c r="T182" i="6"/>
  <c r="S182" i="6"/>
  <c r="P182" i="6"/>
  <c r="O182" i="6"/>
  <c r="K182" i="6"/>
  <c r="H182" i="6"/>
  <c r="G182" i="6"/>
  <c r="C182" i="6"/>
  <c r="T180" i="6"/>
  <c r="S180" i="6"/>
  <c r="P180" i="6"/>
  <c r="O180" i="6"/>
  <c r="K180" i="6"/>
  <c r="H180" i="6"/>
  <c r="G180" i="6"/>
  <c r="C180" i="6"/>
  <c r="T489" i="6"/>
  <c r="S489" i="6"/>
  <c r="P489" i="6"/>
  <c r="O489" i="6"/>
  <c r="K489" i="6"/>
  <c r="H489" i="6"/>
  <c r="G489" i="6"/>
  <c r="C489" i="6"/>
  <c r="T487" i="6"/>
  <c r="S487" i="6"/>
  <c r="P487" i="6"/>
  <c r="O487" i="6"/>
  <c r="K487" i="6"/>
  <c r="H487" i="6"/>
  <c r="G487" i="6"/>
  <c r="C487" i="6"/>
  <c r="T431" i="6"/>
  <c r="S431" i="6"/>
  <c r="P431" i="6"/>
  <c r="O431" i="6"/>
  <c r="K431" i="6"/>
  <c r="H431" i="6"/>
  <c r="G431" i="6"/>
  <c r="C431" i="6"/>
  <c r="T429" i="6"/>
  <c r="S429" i="6"/>
  <c r="P429" i="6"/>
  <c r="O429" i="6"/>
  <c r="K429" i="6"/>
  <c r="H429" i="6"/>
  <c r="G429" i="6"/>
  <c r="C429" i="6"/>
  <c r="T427" i="6"/>
  <c r="S427" i="6"/>
  <c r="P427" i="6"/>
  <c r="O427" i="6"/>
  <c r="K427" i="6"/>
  <c r="H427" i="6"/>
  <c r="G427" i="6"/>
  <c r="C427" i="6"/>
  <c r="T423" i="6"/>
  <c r="S423" i="6"/>
  <c r="P423" i="6"/>
  <c r="O423" i="6"/>
  <c r="K423" i="6"/>
  <c r="H423" i="6"/>
  <c r="G423" i="6"/>
  <c r="C423" i="6"/>
  <c r="T421" i="6"/>
  <c r="S421" i="6"/>
  <c r="P421" i="6"/>
  <c r="O421" i="6"/>
  <c r="K421" i="6"/>
  <c r="H421" i="6"/>
  <c r="G421" i="6"/>
  <c r="C421" i="6"/>
  <c r="T419" i="6"/>
  <c r="S419" i="6"/>
  <c r="P419" i="6"/>
  <c r="O419" i="6"/>
  <c r="K419" i="6"/>
  <c r="H419" i="6"/>
  <c r="G419" i="6"/>
  <c r="C419" i="6"/>
  <c r="BQ206" i="5"/>
  <c r="BP206" i="5"/>
  <c r="BO206" i="5"/>
  <c r="BN206" i="5"/>
  <c r="BM206" i="5"/>
  <c r="AP206" i="5"/>
  <c r="AN206" i="5"/>
  <c r="AL206" i="5"/>
  <c r="AJ206" i="5"/>
  <c r="AA206" i="5"/>
  <c r="U281" i="6" s="1"/>
  <c r="X206" i="5"/>
  <c r="Q281" i="6" s="1"/>
  <c r="U206" i="5"/>
  <c r="M281" i="6" s="1"/>
  <c r="R206" i="5"/>
  <c r="I281" i="6" s="1"/>
  <c r="T473" i="6"/>
  <c r="S473" i="6"/>
  <c r="P473" i="6"/>
  <c r="O473" i="6"/>
  <c r="K473" i="6"/>
  <c r="H473" i="6"/>
  <c r="G473" i="6"/>
  <c r="C473" i="6"/>
  <c r="AG329" i="5" l="1"/>
  <c r="L13" i="7"/>
  <c r="M13" i="7" s="1"/>
  <c r="AU262" i="5"/>
  <c r="BA262" i="5"/>
  <c r="AW262" i="5"/>
  <c r="AU338" i="5"/>
  <c r="AY338" i="5"/>
  <c r="AG29" i="5"/>
  <c r="AW338" i="5"/>
  <c r="BA339" i="5"/>
  <c r="AU339" i="5"/>
  <c r="AW339" i="5"/>
  <c r="BA331" i="5"/>
  <c r="AW331" i="5"/>
  <c r="AY331" i="5"/>
  <c r="AU330" i="5"/>
  <c r="AU317" i="5"/>
  <c r="AY330" i="5"/>
  <c r="AW330" i="5"/>
  <c r="BA317" i="5"/>
  <c r="AU318" i="5"/>
  <c r="BA318" i="5"/>
  <c r="AW318" i="5"/>
  <c r="AY317" i="5"/>
  <c r="AU309" i="5"/>
  <c r="AY309" i="5"/>
  <c r="AW309" i="5"/>
  <c r="AY238" i="5"/>
  <c r="BA216" i="5"/>
  <c r="AW216" i="5"/>
  <c r="AW241" i="5"/>
  <c r="AY241" i="5"/>
  <c r="AU241" i="5"/>
  <c r="AU216" i="5"/>
  <c r="AW238" i="5"/>
  <c r="AU238" i="5"/>
  <c r="AU162" i="5"/>
  <c r="BA162" i="5"/>
  <c r="AW162" i="5"/>
  <c r="AY161" i="5"/>
  <c r="AU161" i="5"/>
  <c r="AW161" i="5"/>
  <c r="BA126" i="5"/>
  <c r="AU126" i="5"/>
  <c r="AW126" i="5"/>
  <c r="AU91" i="5"/>
  <c r="AW91" i="5"/>
  <c r="AY91" i="5"/>
  <c r="AU72" i="5"/>
  <c r="AW72" i="5"/>
  <c r="BA72" i="5"/>
  <c r="BA71" i="5"/>
  <c r="AU71" i="5"/>
  <c r="AY71" i="5"/>
  <c r="AG61" i="5"/>
  <c r="AU69" i="5"/>
  <c r="AW69" i="5"/>
  <c r="BA69" i="5"/>
  <c r="AU62" i="5"/>
  <c r="AY63" i="5"/>
  <c r="BA63" i="5"/>
  <c r="AU63" i="5"/>
  <c r="AW62" i="5"/>
  <c r="BA62" i="5"/>
  <c r="AW47" i="5"/>
  <c r="BA47" i="5"/>
  <c r="AU47" i="5"/>
  <c r="BA48" i="5"/>
  <c r="AW48" i="5"/>
  <c r="AY48" i="5"/>
  <c r="AU31" i="5"/>
  <c r="AY31" i="5"/>
  <c r="BA31" i="5"/>
  <c r="AY30" i="5"/>
  <c r="AU30" i="5"/>
  <c r="BA30" i="5"/>
  <c r="AG28" i="5"/>
  <c r="AG206" i="5"/>
  <c r="AR206" i="5"/>
  <c r="BR206" i="5"/>
  <c r="F206" i="5" s="1"/>
  <c r="BA206" i="5" s="1"/>
  <c r="BC262" i="5" l="1"/>
  <c r="BC338" i="5"/>
  <c r="BC331" i="5"/>
  <c r="BC339" i="5"/>
  <c r="BC317" i="5"/>
  <c r="BC330" i="5"/>
  <c r="BC318" i="5"/>
  <c r="BC309" i="5"/>
  <c r="BC216" i="5"/>
  <c r="BC238" i="5"/>
  <c r="BC241" i="5"/>
  <c r="BC162" i="5"/>
  <c r="BC161" i="5"/>
  <c r="BC126" i="5"/>
  <c r="BC91" i="5"/>
  <c r="BC72" i="5"/>
  <c r="BC71" i="5"/>
  <c r="BC69" i="5"/>
  <c r="BC63" i="5"/>
  <c r="BC62" i="5"/>
  <c r="BC47" i="5"/>
  <c r="BC48" i="5"/>
  <c r="BC31" i="5"/>
  <c r="BC30" i="5"/>
  <c r="AW206" i="5"/>
  <c r="AU206" i="5"/>
  <c r="AY206" i="5"/>
  <c r="T140" i="6"/>
  <c r="S140" i="6"/>
  <c r="P140" i="6"/>
  <c r="O140" i="6"/>
  <c r="K140" i="6"/>
  <c r="H140" i="6"/>
  <c r="G140" i="6"/>
  <c r="C140" i="6"/>
  <c r="T214" i="6"/>
  <c r="S214" i="6"/>
  <c r="P214" i="6"/>
  <c r="O214" i="6"/>
  <c r="K214" i="6"/>
  <c r="H214" i="6"/>
  <c r="G214" i="6"/>
  <c r="C214" i="6"/>
  <c r="T212" i="6"/>
  <c r="S212" i="6"/>
  <c r="P212" i="6"/>
  <c r="O212" i="6"/>
  <c r="K212" i="6"/>
  <c r="H212" i="6"/>
  <c r="G212" i="6"/>
  <c r="C212" i="6"/>
  <c r="AU18" i="5"/>
  <c r="J13" i="7" l="1"/>
  <c r="BC206" i="5"/>
  <c r="J5" i="7" l="1"/>
  <c r="J3" i="7"/>
  <c r="C12" i="6"/>
  <c r="C10" i="6"/>
  <c r="C8" i="6"/>
  <c r="C6" i="6"/>
  <c r="C4" i="6"/>
  <c r="C2" i="6"/>
  <c r="T495" i="6"/>
  <c r="S495" i="6"/>
  <c r="P495" i="6"/>
  <c r="O495" i="6"/>
  <c r="K495" i="6"/>
  <c r="H495" i="6"/>
  <c r="G495" i="6"/>
  <c r="T493" i="6"/>
  <c r="S493" i="6"/>
  <c r="P493" i="6"/>
  <c r="O493" i="6"/>
  <c r="K493" i="6"/>
  <c r="H493" i="6"/>
  <c r="G493" i="6"/>
  <c r="T491" i="6"/>
  <c r="S491" i="6"/>
  <c r="P491" i="6"/>
  <c r="O491" i="6"/>
  <c r="K491" i="6"/>
  <c r="H491" i="6"/>
  <c r="G491" i="6"/>
  <c r="T485" i="6"/>
  <c r="S485" i="6"/>
  <c r="P485" i="6"/>
  <c r="O485" i="6"/>
  <c r="K485" i="6"/>
  <c r="H485" i="6"/>
  <c r="G485" i="6"/>
  <c r="T483" i="6"/>
  <c r="S483" i="6"/>
  <c r="P483" i="6"/>
  <c r="O483" i="6"/>
  <c r="K483" i="6"/>
  <c r="H483" i="6"/>
  <c r="G483" i="6"/>
  <c r="T481" i="6"/>
  <c r="S481" i="6"/>
  <c r="P481" i="6"/>
  <c r="O481" i="6"/>
  <c r="K481" i="6"/>
  <c r="H481" i="6"/>
  <c r="G481" i="6"/>
  <c r="T479" i="6"/>
  <c r="S479" i="6"/>
  <c r="P479" i="6"/>
  <c r="O479" i="6"/>
  <c r="K479" i="6"/>
  <c r="H479" i="6"/>
  <c r="G479" i="6"/>
  <c r="T477" i="6"/>
  <c r="S477" i="6"/>
  <c r="P477" i="6"/>
  <c r="O477" i="6"/>
  <c r="K477" i="6"/>
  <c r="H477" i="6"/>
  <c r="G477" i="6"/>
  <c r="T475" i="6"/>
  <c r="S475" i="6"/>
  <c r="P475" i="6"/>
  <c r="O475" i="6"/>
  <c r="K475" i="6"/>
  <c r="H475" i="6"/>
  <c r="G475" i="6"/>
  <c r="T471" i="6"/>
  <c r="S471" i="6"/>
  <c r="P471" i="6"/>
  <c r="O471" i="6"/>
  <c r="K471" i="6"/>
  <c r="H471" i="6"/>
  <c r="G471" i="6"/>
  <c r="T469" i="6"/>
  <c r="S469" i="6"/>
  <c r="P469" i="6"/>
  <c r="O469" i="6"/>
  <c r="K469" i="6"/>
  <c r="H469" i="6"/>
  <c r="G469" i="6"/>
  <c r="T467" i="6"/>
  <c r="S467" i="6"/>
  <c r="P467" i="6"/>
  <c r="O467" i="6"/>
  <c r="K467" i="6"/>
  <c r="H467" i="6"/>
  <c r="G467" i="6"/>
  <c r="T465" i="6"/>
  <c r="S465" i="6"/>
  <c r="P465" i="6"/>
  <c r="O465" i="6"/>
  <c r="K465" i="6"/>
  <c r="H465" i="6"/>
  <c r="G465" i="6"/>
  <c r="T463" i="6"/>
  <c r="S463" i="6"/>
  <c r="P463" i="6"/>
  <c r="O463" i="6"/>
  <c r="K463" i="6"/>
  <c r="H463" i="6"/>
  <c r="G463" i="6"/>
  <c r="T461" i="6"/>
  <c r="S461" i="6"/>
  <c r="P461" i="6"/>
  <c r="O461" i="6"/>
  <c r="K461" i="6"/>
  <c r="H461" i="6"/>
  <c r="G461" i="6"/>
  <c r="T459" i="6"/>
  <c r="S459" i="6"/>
  <c r="P459" i="6"/>
  <c r="O459" i="6"/>
  <c r="K459" i="6"/>
  <c r="H459" i="6"/>
  <c r="G459" i="6"/>
  <c r="T457" i="6"/>
  <c r="S457" i="6"/>
  <c r="P457" i="6"/>
  <c r="O457" i="6"/>
  <c r="K457" i="6"/>
  <c r="H457" i="6"/>
  <c r="G457" i="6"/>
  <c r="T455" i="6"/>
  <c r="S455" i="6"/>
  <c r="P455" i="6"/>
  <c r="O455" i="6"/>
  <c r="K455" i="6"/>
  <c r="H455" i="6"/>
  <c r="G455" i="6"/>
  <c r="T453" i="6"/>
  <c r="S453" i="6"/>
  <c r="P453" i="6"/>
  <c r="O453" i="6"/>
  <c r="K453" i="6"/>
  <c r="H453" i="6"/>
  <c r="G453" i="6"/>
  <c r="T451" i="6"/>
  <c r="S451" i="6"/>
  <c r="P451" i="6"/>
  <c r="O451" i="6"/>
  <c r="K451" i="6"/>
  <c r="H451" i="6"/>
  <c r="G451" i="6"/>
  <c r="T449" i="6"/>
  <c r="S449" i="6"/>
  <c r="P449" i="6"/>
  <c r="O449" i="6"/>
  <c r="K449" i="6"/>
  <c r="H449" i="6"/>
  <c r="G449" i="6"/>
  <c r="T447" i="6"/>
  <c r="S447" i="6"/>
  <c r="P447" i="6"/>
  <c r="O447" i="6"/>
  <c r="K447" i="6"/>
  <c r="H447" i="6"/>
  <c r="G447" i="6"/>
  <c r="T445" i="6"/>
  <c r="S445" i="6"/>
  <c r="P445" i="6"/>
  <c r="O445" i="6"/>
  <c r="K445" i="6"/>
  <c r="H445" i="6"/>
  <c r="G445" i="6"/>
  <c r="T443" i="6"/>
  <c r="S443" i="6"/>
  <c r="P443" i="6"/>
  <c r="O443" i="6"/>
  <c r="K443" i="6"/>
  <c r="H443" i="6"/>
  <c r="G443" i="6"/>
  <c r="T441" i="6"/>
  <c r="S441" i="6"/>
  <c r="P441" i="6"/>
  <c r="O441" i="6"/>
  <c r="K441" i="6"/>
  <c r="H441" i="6"/>
  <c r="G441" i="6"/>
  <c r="T439" i="6"/>
  <c r="S439" i="6"/>
  <c r="P439" i="6"/>
  <c r="O439" i="6"/>
  <c r="K439" i="6"/>
  <c r="H439" i="6"/>
  <c r="G439" i="6"/>
  <c r="T437" i="6"/>
  <c r="S437" i="6"/>
  <c r="P437" i="6"/>
  <c r="O437" i="6"/>
  <c r="K437" i="6"/>
  <c r="H437" i="6"/>
  <c r="G437" i="6"/>
  <c r="T435" i="6"/>
  <c r="S435" i="6"/>
  <c r="P435" i="6"/>
  <c r="O435" i="6"/>
  <c r="K435" i="6"/>
  <c r="H435" i="6"/>
  <c r="G435" i="6"/>
  <c r="T433" i="6"/>
  <c r="S433" i="6"/>
  <c r="P433" i="6"/>
  <c r="O433" i="6"/>
  <c r="K433" i="6"/>
  <c r="H433" i="6"/>
  <c r="G433" i="6"/>
  <c r="T425" i="6"/>
  <c r="S425" i="6"/>
  <c r="P425" i="6"/>
  <c r="O425" i="6"/>
  <c r="K425" i="6"/>
  <c r="H425" i="6"/>
  <c r="G425" i="6"/>
  <c r="T417" i="6"/>
  <c r="S417" i="6"/>
  <c r="P417" i="6"/>
  <c r="O417" i="6"/>
  <c r="K417" i="6"/>
  <c r="H417" i="6"/>
  <c r="G417" i="6"/>
  <c r="T415" i="6"/>
  <c r="S415" i="6"/>
  <c r="P415" i="6"/>
  <c r="O415" i="6"/>
  <c r="K415" i="6"/>
  <c r="H415" i="6"/>
  <c r="G415" i="6"/>
  <c r="T413" i="6"/>
  <c r="S413" i="6"/>
  <c r="P413" i="6"/>
  <c r="O413" i="6"/>
  <c r="K413" i="6"/>
  <c r="H413" i="6"/>
  <c r="G413" i="6"/>
  <c r="T411" i="6"/>
  <c r="S411" i="6"/>
  <c r="P411" i="6"/>
  <c r="O411" i="6"/>
  <c r="K411" i="6"/>
  <c r="H411" i="6"/>
  <c r="G411" i="6"/>
  <c r="T409" i="6"/>
  <c r="S409" i="6"/>
  <c r="P409" i="6"/>
  <c r="O409" i="6"/>
  <c r="K409" i="6"/>
  <c r="H409" i="6"/>
  <c r="G409" i="6"/>
  <c r="T407" i="6"/>
  <c r="S407" i="6"/>
  <c r="P407" i="6"/>
  <c r="O407" i="6"/>
  <c r="K407" i="6"/>
  <c r="H407" i="6"/>
  <c r="G407" i="6"/>
  <c r="T405" i="6"/>
  <c r="S405" i="6"/>
  <c r="P405" i="6"/>
  <c r="O405" i="6"/>
  <c r="K405" i="6"/>
  <c r="H405" i="6"/>
  <c r="G405" i="6"/>
  <c r="T403" i="6"/>
  <c r="S403" i="6"/>
  <c r="P403" i="6"/>
  <c r="O403" i="6"/>
  <c r="K403" i="6"/>
  <c r="H403" i="6"/>
  <c r="G403" i="6"/>
  <c r="T401" i="6"/>
  <c r="S401" i="6"/>
  <c r="P401" i="6"/>
  <c r="O401" i="6"/>
  <c r="K401" i="6"/>
  <c r="H401" i="6"/>
  <c r="G401" i="6"/>
  <c r="T399" i="6"/>
  <c r="S399" i="6"/>
  <c r="P399" i="6"/>
  <c r="O399" i="6"/>
  <c r="K399" i="6"/>
  <c r="H399" i="6"/>
  <c r="G399" i="6"/>
  <c r="T397" i="6"/>
  <c r="S397" i="6"/>
  <c r="P397" i="6"/>
  <c r="O397" i="6"/>
  <c r="K397" i="6"/>
  <c r="H397" i="6"/>
  <c r="G397" i="6"/>
  <c r="T395" i="6"/>
  <c r="S395" i="6"/>
  <c r="P395" i="6"/>
  <c r="O395" i="6"/>
  <c r="K395" i="6"/>
  <c r="H395" i="6"/>
  <c r="G395" i="6"/>
  <c r="T393" i="6"/>
  <c r="S393" i="6"/>
  <c r="P393" i="6"/>
  <c r="O393" i="6"/>
  <c r="K393" i="6"/>
  <c r="H393" i="6"/>
  <c r="G393" i="6"/>
  <c r="T391" i="6"/>
  <c r="S391" i="6"/>
  <c r="P391" i="6"/>
  <c r="O391" i="6"/>
  <c r="K391" i="6"/>
  <c r="H391" i="6"/>
  <c r="G391" i="6"/>
  <c r="T389" i="6"/>
  <c r="S389" i="6"/>
  <c r="P389" i="6"/>
  <c r="O389" i="6"/>
  <c r="K389" i="6"/>
  <c r="H389" i="6"/>
  <c r="G389" i="6"/>
  <c r="T387" i="6"/>
  <c r="S387" i="6"/>
  <c r="P387" i="6"/>
  <c r="O387" i="6"/>
  <c r="K387" i="6"/>
  <c r="H387" i="6"/>
  <c r="G387" i="6"/>
  <c r="T385" i="6"/>
  <c r="S385" i="6"/>
  <c r="P385" i="6"/>
  <c r="O385" i="6"/>
  <c r="K385" i="6"/>
  <c r="H385" i="6"/>
  <c r="G385" i="6"/>
  <c r="T383" i="6"/>
  <c r="S383" i="6"/>
  <c r="P383" i="6"/>
  <c r="O383" i="6"/>
  <c r="K383" i="6"/>
  <c r="H383" i="6"/>
  <c r="G383" i="6"/>
  <c r="T381" i="6"/>
  <c r="S381" i="6"/>
  <c r="P381" i="6"/>
  <c r="O381" i="6"/>
  <c r="K381" i="6"/>
  <c r="H381" i="6"/>
  <c r="G381" i="6"/>
  <c r="T379" i="6"/>
  <c r="S379" i="6"/>
  <c r="P379" i="6"/>
  <c r="O379" i="6"/>
  <c r="K379" i="6"/>
  <c r="H379" i="6"/>
  <c r="G379" i="6"/>
  <c r="T377" i="6"/>
  <c r="S377" i="6"/>
  <c r="P377" i="6"/>
  <c r="O377" i="6"/>
  <c r="K377" i="6"/>
  <c r="H377" i="6"/>
  <c r="G377" i="6"/>
  <c r="T375" i="6"/>
  <c r="S375" i="6"/>
  <c r="P375" i="6"/>
  <c r="O375" i="6"/>
  <c r="K375" i="6"/>
  <c r="H375" i="6"/>
  <c r="G375" i="6"/>
  <c r="T373" i="6"/>
  <c r="S373" i="6"/>
  <c r="P373" i="6"/>
  <c r="O373" i="6"/>
  <c r="K373" i="6"/>
  <c r="H373" i="6"/>
  <c r="G373" i="6"/>
  <c r="T371" i="6"/>
  <c r="S371" i="6"/>
  <c r="P371" i="6"/>
  <c r="O371" i="6"/>
  <c r="K371" i="6"/>
  <c r="H371" i="6"/>
  <c r="G371" i="6"/>
  <c r="T369" i="6"/>
  <c r="S369" i="6"/>
  <c r="P369" i="6"/>
  <c r="O369" i="6"/>
  <c r="K369" i="6"/>
  <c r="H369" i="6"/>
  <c r="G369" i="6"/>
  <c r="T367" i="6"/>
  <c r="S367" i="6"/>
  <c r="P367" i="6"/>
  <c r="O367" i="6"/>
  <c r="K367" i="6"/>
  <c r="H367" i="6"/>
  <c r="G367" i="6"/>
  <c r="T365" i="6"/>
  <c r="S365" i="6"/>
  <c r="P365" i="6"/>
  <c r="O365" i="6"/>
  <c r="K365" i="6"/>
  <c r="H365" i="6"/>
  <c r="G365" i="6"/>
  <c r="T364" i="6"/>
  <c r="S364" i="6"/>
  <c r="P364" i="6"/>
  <c r="O364" i="6"/>
  <c r="K364" i="6"/>
  <c r="H364" i="6"/>
  <c r="G364" i="6"/>
  <c r="T363" i="6"/>
  <c r="S363" i="6"/>
  <c r="P363" i="6"/>
  <c r="O363" i="6"/>
  <c r="K363" i="6"/>
  <c r="H363" i="6"/>
  <c r="G363" i="6"/>
  <c r="T362" i="6"/>
  <c r="S362" i="6"/>
  <c r="P362" i="6"/>
  <c r="O362" i="6"/>
  <c r="K362" i="6"/>
  <c r="H362" i="6"/>
  <c r="G362" i="6"/>
  <c r="T361" i="6"/>
  <c r="S361" i="6"/>
  <c r="P361" i="6"/>
  <c r="O361" i="6"/>
  <c r="K361" i="6"/>
  <c r="H361" i="6"/>
  <c r="G361" i="6"/>
  <c r="T360" i="6"/>
  <c r="S360" i="6"/>
  <c r="P360" i="6"/>
  <c r="O360" i="6"/>
  <c r="K360" i="6"/>
  <c r="H360" i="6"/>
  <c r="G360" i="6"/>
  <c r="T358" i="6"/>
  <c r="S358" i="6"/>
  <c r="P358" i="6"/>
  <c r="O358" i="6"/>
  <c r="K358" i="6"/>
  <c r="H358" i="6"/>
  <c r="G358" i="6"/>
  <c r="T356" i="6"/>
  <c r="S356" i="6"/>
  <c r="P356" i="6"/>
  <c r="O356" i="6"/>
  <c r="K356" i="6"/>
  <c r="H356" i="6"/>
  <c r="G356" i="6"/>
  <c r="T354" i="6"/>
  <c r="S354" i="6"/>
  <c r="P354" i="6"/>
  <c r="O354" i="6"/>
  <c r="K354" i="6"/>
  <c r="H354" i="6"/>
  <c r="G354" i="6"/>
  <c r="T352" i="6"/>
  <c r="S352" i="6"/>
  <c r="P352" i="6"/>
  <c r="O352" i="6"/>
  <c r="K352" i="6"/>
  <c r="H352" i="6"/>
  <c r="G352" i="6"/>
  <c r="T350" i="6"/>
  <c r="S350" i="6"/>
  <c r="P350" i="6"/>
  <c r="O350" i="6"/>
  <c r="K350" i="6"/>
  <c r="H350" i="6"/>
  <c r="G350" i="6"/>
  <c r="T348" i="6"/>
  <c r="S348" i="6"/>
  <c r="P348" i="6"/>
  <c r="O348" i="6"/>
  <c r="K348" i="6"/>
  <c r="H348" i="6"/>
  <c r="G348" i="6"/>
  <c r="T346" i="6"/>
  <c r="S346" i="6"/>
  <c r="P346" i="6"/>
  <c r="O346" i="6"/>
  <c r="K346" i="6"/>
  <c r="H346" i="6"/>
  <c r="G346" i="6"/>
  <c r="T342" i="6"/>
  <c r="S342" i="6"/>
  <c r="P342" i="6"/>
  <c r="O342" i="6"/>
  <c r="K342" i="6"/>
  <c r="H342" i="6"/>
  <c r="G342" i="6"/>
  <c r="T340" i="6"/>
  <c r="S340" i="6"/>
  <c r="P340" i="6"/>
  <c r="O340" i="6"/>
  <c r="K340" i="6"/>
  <c r="H340" i="6"/>
  <c r="G340" i="6"/>
  <c r="T336" i="6"/>
  <c r="S336" i="6"/>
  <c r="P336" i="6"/>
  <c r="O336" i="6"/>
  <c r="K336" i="6"/>
  <c r="H336" i="6"/>
  <c r="G336" i="6"/>
  <c r="T334" i="6"/>
  <c r="S334" i="6"/>
  <c r="P334" i="6"/>
  <c r="O334" i="6"/>
  <c r="K334" i="6"/>
  <c r="H334" i="6"/>
  <c r="G334" i="6"/>
  <c r="T332" i="6"/>
  <c r="S332" i="6"/>
  <c r="P332" i="6"/>
  <c r="O332" i="6"/>
  <c r="K332" i="6"/>
  <c r="H332" i="6"/>
  <c r="G332" i="6"/>
  <c r="T330" i="6"/>
  <c r="S330" i="6"/>
  <c r="P330" i="6"/>
  <c r="O330" i="6"/>
  <c r="K330" i="6"/>
  <c r="H330" i="6"/>
  <c r="G330" i="6"/>
  <c r="T328" i="6"/>
  <c r="S328" i="6"/>
  <c r="P328" i="6"/>
  <c r="O328" i="6"/>
  <c r="K328" i="6"/>
  <c r="H328" i="6"/>
  <c r="G328" i="6"/>
  <c r="T326" i="6"/>
  <c r="S326" i="6"/>
  <c r="P326" i="6"/>
  <c r="O326" i="6"/>
  <c r="K326" i="6"/>
  <c r="H326" i="6"/>
  <c r="G326" i="6"/>
  <c r="T324" i="6"/>
  <c r="S324" i="6"/>
  <c r="P324" i="6"/>
  <c r="O324" i="6"/>
  <c r="K324" i="6"/>
  <c r="H324" i="6"/>
  <c r="G324" i="6"/>
  <c r="T322" i="6"/>
  <c r="S322" i="6"/>
  <c r="P322" i="6"/>
  <c r="O322" i="6"/>
  <c r="K322" i="6"/>
  <c r="H322" i="6"/>
  <c r="G322" i="6"/>
  <c r="T318" i="6"/>
  <c r="S318" i="6"/>
  <c r="P318" i="6"/>
  <c r="O318" i="6"/>
  <c r="K318" i="6"/>
  <c r="H318" i="6"/>
  <c r="G318" i="6"/>
  <c r="T316" i="6"/>
  <c r="S316" i="6"/>
  <c r="P316" i="6"/>
  <c r="O316" i="6"/>
  <c r="K316" i="6"/>
  <c r="H316" i="6"/>
  <c r="G316" i="6"/>
  <c r="T314" i="6"/>
  <c r="S314" i="6"/>
  <c r="P314" i="6"/>
  <c r="O314" i="6"/>
  <c r="K314" i="6"/>
  <c r="H314" i="6"/>
  <c r="G314" i="6"/>
  <c r="T312" i="6"/>
  <c r="S312" i="6"/>
  <c r="P312" i="6"/>
  <c r="O312" i="6"/>
  <c r="K312" i="6"/>
  <c r="H312" i="6"/>
  <c r="G312" i="6"/>
  <c r="T310" i="6"/>
  <c r="S310" i="6"/>
  <c r="P310" i="6"/>
  <c r="O310" i="6"/>
  <c r="K310" i="6"/>
  <c r="H310" i="6"/>
  <c r="G310" i="6"/>
  <c r="T308" i="6"/>
  <c r="S308" i="6"/>
  <c r="P308" i="6"/>
  <c r="O308" i="6"/>
  <c r="K308" i="6"/>
  <c r="H308" i="6"/>
  <c r="G308" i="6"/>
  <c r="T306" i="6"/>
  <c r="S306" i="6"/>
  <c r="P306" i="6"/>
  <c r="O306" i="6"/>
  <c r="K306" i="6"/>
  <c r="H306" i="6"/>
  <c r="G306" i="6"/>
  <c r="T304" i="6"/>
  <c r="S304" i="6"/>
  <c r="P304" i="6"/>
  <c r="O304" i="6"/>
  <c r="K304" i="6"/>
  <c r="H304" i="6"/>
  <c r="G304" i="6"/>
  <c r="T302" i="6"/>
  <c r="S302" i="6"/>
  <c r="P302" i="6"/>
  <c r="O302" i="6"/>
  <c r="K302" i="6"/>
  <c r="H302" i="6"/>
  <c r="G302" i="6"/>
  <c r="T300" i="6"/>
  <c r="S300" i="6"/>
  <c r="P300" i="6"/>
  <c r="O300" i="6"/>
  <c r="K300" i="6"/>
  <c r="H300" i="6"/>
  <c r="G300" i="6"/>
  <c r="T298" i="6"/>
  <c r="S298" i="6"/>
  <c r="P298" i="6"/>
  <c r="O298" i="6"/>
  <c r="K298" i="6"/>
  <c r="H298" i="6"/>
  <c r="G298" i="6"/>
  <c r="T294" i="6"/>
  <c r="S294" i="6"/>
  <c r="P294" i="6"/>
  <c r="O294" i="6"/>
  <c r="K294" i="6"/>
  <c r="H294" i="6"/>
  <c r="G294" i="6"/>
  <c r="T292" i="6"/>
  <c r="S292" i="6"/>
  <c r="P292" i="6"/>
  <c r="O292" i="6"/>
  <c r="K292" i="6"/>
  <c r="H292" i="6"/>
  <c r="G292" i="6"/>
  <c r="T290" i="6"/>
  <c r="S290" i="6"/>
  <c r="P290" i="6"/>
  <c r="O290" i="6"/>
  <c r="K290" i="6"/>
  <c r="H290" i="6"/>
  <c r="G290" i="6"/>
  <c r="T288" i="6"/>
  <c r="S288" i="6"/>
  <c r="P288" i="6"/>
  <c r="O288" i="6"/>
  <c r="K288" i="6"/>
  <c r="H288" i="6"/>
  <c r="G288" i="6"/>
  <c r="T286" i="6"/>
  <c r="S286" i="6"/>
  <c r="P286" i="6"/>
  <c r="O286" i="6"/>
  <c r="K286" i="6"/>
  <c r="H286" i="6"/>
  <c r="G286" i="6"/>
  <c r="T284" i="6"/>
  <c r="S284" i="6"/>
  <c r="P284" i="6"/>
  <c r="O284" i="6"/>
  <c r="K284" i="6"/>
  <c r="H284" i="6"/>
  <c r="G284" i="6"/>
  <c r="T282" i="6"/>
  <c r="S282" i="6"/>
  <c r="P282" i="6"/>
  <c r="O282" i="6"/>
  <c r="K282" i="6"/>
  <c r="H282" i="6"/>
  <c r="G282" i="6"/>
  <c r="T280" i="6"/>
  <c r="S280" i="6"/>
  <c r="P280" i="6"/>
  <c r="O280" i="6"/>
  <c r="K280" i="6"/>
  <c r="H280" i="6"/>
  <c r="G280" i="6"/>
  <c r="T278" i="6"/>
  <c r="S278" i="6"/>
  <c r="P278" i="6"/>
  <c r="O278" i="6"/>
  <c r="K278" i="6"/>
  <c r="H278" i="6"/>
  <c r="G278" i="6"/>
  <c r="T276" i="6"/>
  <c r="S276" i="6"/>
  <c r="P276" i="6"/>
  <c r="O276" i="6"/>
  <c r="K276" i="6"/>
  <c r="H276" i="6"/>
  <c r="G276" i="6"/>
  <c r="T274" i="6"/>
  <c r="S274" i="6"/>
  <c r="P274" i="6"/>
  <c r="O274" i="6"/>
  <c r="K274" i="6"/>
  <c r="H274" i="6"/>
  <c r="G274" i="6"/>
  <c r="T272" i="6"/>
  <c r="S272" i="6"/>
  <c r="P272" i="6"/>
  <c r="O272" i="6"/>
  <c r="K272" i="6"/>
  <c r="H272" i="6"/>
  <c r="G272" i="6"/>
  <c r="T270" i="6"/>
  <c r="S270" i="6"/>
  <c r="P270" i="6"/>
  <c r="O270" i="6"/>
  <c r="K270" i="6"/>
  <c r="H270" i="6"/>
  <c r="G270" i="6"/>
  <c r="T268" i="6"/>
  <c r="S268" i="6"/>
  <c r="P268" i="6"/>
  <c r="O268" i="6"/>
  <c r="K268" i="6"/>
  <c r="H268" i="6"/>
  <c r="G268" i="6"/>
  <c r="T266" i="6"/>
  <c r="S266" i="6"/>
  <c r="P266" i="6"/>
  <c r="O266" i="6"/>
  <c r="K266" i="6"/>
  <c r="H266" i="6"/>
  <c r="G266" i="6"/>
  <c r="T264" i="6"/>
  <c r="S264" i="6"/>
  <c r="P264" i="6"/>
  <c r="O264" i="6"/>
  <c r="K264" i="6"/>
  <c r="H264" i="6"/>
  <c r="G264" i="6"/>
  <c r="T262" i="6"/>
  <c r="S262" i="6"/>
  <c r="P262" i="6"/>
  <c r="O262" i="6"/>
  <c r="K262" i="6"/>
  <c r="H262" i="6"/>
  <c r="G262" i="6"/>
  <c r="T260" i="6"/>
  <c r="S260" i="6"/>
  <c r="P260" i="6"/>
  <c r="O260" i="6"/>
  <c r="K260" i="6"/>
  <c r="H260" i="6"/>
  <c r="G260" i="6"/>
  <c r="T258" i="6"/>
  <c r="S258" i="6"/>
  <c r="P258" i="6"/>
  <c r="O258" i="6"/>
  <c r="K258" i="6"/>
  <c r="H258" i="6"/>
  <c r="G258" i="6"/>
  <c r="T256" i="6"/>
  <c r="S256" i="6"/>
  <c r="P256" i="6"/>
  <c r="O256" i="6"/>
  <c r="K256" i="6"/>
  <c r="H256" i="6"/>
  <c r="G256" i="6"/>
  <c r="T254" i="6"/>
  <c r="S254" i="6"/>
  <c r="P254" i="6"/>
  <c r="O254" i="6"/>
  <c r="K254" i="6"/>
  <c r="H254" i="6"/>
  <c r="G254" i="6"/>
  <c r="T252" i="6"/>
  <c r="S252" i="6"/>
  <c r="P252" i="6"/>
  <c r="O252" i="6"/>
  <c r="K252" i="6"/>
  <c r="H252" i="6"/>
  <c r="G252" i="6"/>
  <c r="T250" i="6"/>
  <c r="S250" i="6"/>
  <c r="P250" i="6"/>
  <c r="O250" i="6"/>
  <c r="K250" i="6"/>
  <c r="H250" i="6"/>
  <c r="G250" i="6"/>
  <c r="T248" i="6"/>
  <c r="S248" i="6"/>
  <c r="P248" i="6"/>
  <c r="O248" i="6"/>
  <c r="K248" i="6"/>
  <c r="H248" i="6"/>
  <c r="G248" i="6"/>
  <c r="T246" i="6"/>
  <c r="S246" i="6"/>
  <c r="P246" i="6"/>
  <c r="O246" i="6"/>
  <c r="K246" i="6"/>
  <c r="H246" i="6"/>
  <c r="G246" i="6"/>
  <c r="T244" i="6"/>
  <c r="S244" i="6"/>
  <c r="P244" i="6"/>
  <c r="O244" i="6"/>
  <c r="K244" i="6"/>
  <c r="H244" i="6"/>
  <c r="G244" i="6"/>
  <c r="T242" i="6"/>
  <c r="S242" i="6"/>
  <c r="P242" i="6"/>
  <c r="O242" i="6"/>
  <c r="K242" i="6"/>
  <c r="H242" i="6"/>
  <c r="G242" i="6"/>
  <c r="T240" i="6"/>
  <c r="S240" i="6"/>
  <c r="P240" i="6"/>
  <c r="O240" i="6"/>
  <c r="K240" i="6"/>
  <c r="H240" i="6"/>
  <c r="G240" i="6"/>
  <c r="T236" i="6"/>
  <c r="S236" i="6"/>
  <c r="P236" i="6"/>
  <c r="O236" i="6"/>
  <c r="K236" i="6"/>
  <c r="H236" i="6"/>
  <c r="G236" i="6"/>
  <c r="T234" i="6"/>
  <c r="S234" i="6"/>
  <c r="P234" i="6"/>
  <c r="O234" i="6"/>
  <c r="K234" i="6"/>
  <c r="H234" i="6"/>
  <c r="G234" i="6"/>
  <c r="T232" i="6"/>
  <c r="S232" i="6"/>
  <c r="P232" i="6"/>
  <c r="O232" i="6"/>
  <c r="K232" i="6"/>
  <c r="H232" i="6"/>
  <c r="G232" i="6"/>
  <c r="T230" i="6"/>
  <c r="S230" i="6"/>
  <c r="P230" i="6"/>
  <c r="O230" i="6"/>
  <c r="K230" i="6"/>
  <c r="H230" i="6"/>
  <c r="G230" i="6"/>
  <c r="T228" i="6"/>
  <c r="S228" i="6"/>
  <c r="P228" i="6"/>
  <c r="O228" i="6"/>
  <c r="K228" i="6"/>
  <c r="H228" i="6"/>
  <c r="G228" i="6"/>
  <c r="T226" i="6"/>
  <c r="S226" i="6"/>
  <c r="P226" i="6"/>
  <c r="O226" i="6"/>
  <c r="K226" i="6"/>
  <c r="H226" i="6"/>
  <c r="G226" i="6"/>
  <c r="T224" i="6"/>
  <c r="S224" i="6"/>
  <c r="P224" i="6"/>
  <c r="O224" i="6"/>
  <c r="K224" i="6"/>
  <c r="H224" i="6"/>
  <c r="G224" i="6"/>
  <c r="T222" i="6"/>
  <c r="S222" i="6"/>
  <c r="P222" i="6"/>
  <c r="O222" i="6"/>
  <c r="K222" i="6"/>
  <c r="H222" i="6"/>
  <c r="G222" i="6"/>
  <c r="T220" i="6"/>
  <c r="S220" i="6"/>
  <c r="P220" i="6"/>
  <c r="O220" i="6"/>
  <c r="K220" i="6"/>
  <c r="H220" i="6"/>
  <c r="G220" i="6"/>
  <c r="T218" i="6"/>
  <c r="S218" i="6"/>
  <c r="P218" i="6"/>
  <c r="O218" i="6"/>
  <c r="K218" i="6"/>
  <c r="H218" i="6"/>
  <c r="G218" i="6"/>
  <c r="T216" i="6"/>
  <c r="S216" i="6"/>
  <c r="P216" i="6"/>
  <c r="O216" i="6"/>
  <c r="K216" i="6"/>
  <c r="H216" i="6"/>
  <c r="G216" i="6"/>
  <c r="T210" i="6"/>
  <c r="S210" i="6"/>
  <c r="P210" i="6"/>
  <c r="O210" i="6"/>
  <c r="K210" i="6"/>
  <c r="H210" i="6"/>
  <c r="G210" i="6"/>
  <c r="T208" i="6"/>
  <c r="S208" i="6"/>
  <c r="P208" i="6"/>
  <c r="O208" i="6"/>
  <c r="K208" i="6"/>
  <c r="H208" i="6"/>
  <c r="G208" i="6"/>
  <c r="T206" i="6"/>
  <c r="S206" i="6"/>
  <c r="P206" i="6"/>
  <c r="O206" i="6"/>
  <c r="K206" i="6"/>
  <c r="H206" i="6"/>
  <c r="G206" i="6"/>
  <c r="T204" i="6"/>
  <c r="S204" i="6"/>
  <c r="P204" i="6"/>
  <c r="O204" i="6"/>
  <c r="K204" i="6"/>
  <c r="H204" i="6"/>
  <c r="G204" i="6"/>
  <c r="T202" i="6"/>
  <c r="S202" i="6"/>
  <c r="P202" i="6"/>
  <c r="O202" i="6"/>
  <c r="K202" i="6"/>
  <c r="H202" i="6"/>
  <c r="G202" i="6"/>
  <c r="T200" i="6"/>
  <c r="S200" i="6"/>
  <c r="P200" i="6"/>
  <c r="O200" i="6"/>
  <c r="K200" i="6"/>
  <c r="H200" i="6"/>
  <c r="G200" i="6"/>
  <c r="T198" i="6"/>
  <c r="S198" i="6"/>
  <c r="P198" i="6"/>
  <c r="O198" i="6"/>
  <c r="K198" i="6"/>
  <c r="H198" i="6"/>
  <c r="G198" i="6"/>
  <c r="T196" i="6"/>
  <c r="S196" i="6"/>
  <c r="P196" i="6"/>
  <c r="O196" i="6"/>
  <c r="K196" i="6"/>
  <c r="H196" i="6"/>
  <c r="G196" i="6"/>
  <c r="T194" i="6"/>
  <c r="S194" i="6"/>
  <c r="P194" i="6"/>
  <c r="O194" i="6"/>
  <c r="K194" i="6"/>
  <c r="H194" i="6"/>
  <c r="G194" i="6"/>
  <c r="T192" i="6"/>
  <c r="S192" i="6"/>
  <c r="P192" i="6"/>
  <c r="O192" i="6"/>
  <c r="K192" i="6"/>
  <c r="H192" i="6"/>
  <c r="G192" i="6"/>
  <c r="T190" i="6"/>
  <c r="S190" i="6"/>
  <c r="P190" i="6"/>
  <c r="O190" i="6"/>
  <c r="K190" i="6"/>
  <c r="H190" i="6"/>
  <c r="G190" i="6"/>
  <c r="T188" i="6"/>
  <c r="S188" i="6"/>
  <c r="P188" i="6"/>
  <c r="O188" i="6"/>
  <c r="K188" i="6"/>
  <c r="H188" i="6"/>
  <c r="G188" i="6"/>
  <c r="T186" i="6"/>
  <c r="S186" i="6"/>
  <c r="P186" i="6"/>
  <c r="O186" i="6"/>
  <c r="K186" i="6"/>
  <c r="H186" i="6"/>
  <c r="G186" i="6"/>
  <c r="T184" i="6"/>
  <c r="S184" i="6"/>
  <c r="P184" i="6"/>
  <c r="O184" i="6"/>
  <c r="K184" i="6"/>
  <c r="H184" i="6"/>
  <c r="G184" i="6"/>
  <c r="T178" i="6"/>
  <c r="S178" i="6"/>
  <c r="P178" i="6"/>
  <c r="O178" i="6"/>
  <c r="K178" i="6"/>
  <c r="H178" i="6"/>
  <c r="G178" i="6"/>
  <c r="T176" i="6"/>
  <c r="S176" i="6"/>
  <c r="P176" i="6"/>
  <c r="O176" i="6"/>
  <c r="K176" i="6"/>
  <c r="H176" i="6"/>
  <c r="G176" i="6"/>
  <c r="T174" i="6"/>
  <c r="S174" i="6"/>
  <c r="P174" i="6"/>
  <c r="O174" i="6"/>
  <c r="K174" i="6"/>
  <c r="H174" i="6"/>
  <c r="G174" i="6"/>
  <c r="T172" i="6"/>
  <c r="S172" i="6"/>
  <c r="P172" i="6"/>
  <c r="O172" i="6"/>
  <c r="K172" i="6"/>
  <c r="H172" i="6"/>
  <c r="G172" i="6"/>
  <c r="T170" i="6"/>
  <c r="S170" i="6"/>
  <c r="P170" i="6"/>
  <c r="O170" i="6"/>
  <c r="K170" i="6"/>
  <c r="H170" i="6"/>
  <c r="G170" i="6"/>
  <c r="T168" i="6"/>
  <c r="S168" i="6"/>
  <c r="P168" i="6"/>
  <c r="O168" i="6"/>
  <c r="K168" i="6"/>
  <c r="H168" i="6"/>
  <c r="G168" i="6"/>
  <c r="T166" i="6"/>
  <c r="S166" i="6"/>
  <c r="P166" i="6"/>
  <c r="O166" i="6"/>
  <c r="K166" i="6"/>
  <c r="H166" i="6"/>
  <c r="G166" i="6"/>
  <c r="T160" i="6"/>
  <c r="S160" i="6"/>
  <c r="P160" i="6"/>
  <c r="O160" i="6"/>
  <c r="K160" i="6"/>
  <c r="H160" i="6"/>
  <c r="G160" i="6"/>
  <c r="T158" i="6"/>
  <c r="S158" i="6"/>
  <c r="P158" i="6"/>
  <c r="O158" i="6"/>
  <c r="K158" i="6"/>
  <c r="H158" i="6"/>
  <c r="G158" i="6"/>
  <c r="T156" i="6"/>
  <c r="S156" i="6"/>
  <c r="P156" i="6"/>
  <c r="O156" i="6"/>
  <c r="K156" i="6"/>
  <c r="H156" i="6"/>
  <c r="G156" i="6"/>
  <c r="T154" i="6"/>
  <c r="S154" i="6"/>
  <c r="P154" i="6"/>
  <c r="O154" i="6"/>
  <c r="K154" i="6"/>
  <c r="H154" i="6"/>
  <c r="G154" i="6"/>
  <c r="T152" i="6"/>
  <c r="S152" i="6"/>
  <c r="P152" i="6"/>
  <c r="O152" i="6"/>
  <c r="K152" i="6"/>
  <c r="H152" i="6"/>
  <c r="G152" i="6"/>
  <c r="T150" i="6"/>
  <c r="S150" i="6"/>
  <c r="P150" i="6"/>
  <c r="O150" i="6"/>
  <c r="K150" i="6"/>
  <c r="H150" i="6"/>
  <c r="G150" i="6"/>
  <c r="T148" i="6"/>
  <c r="S148" i="6"/>
  <c r="P148" i="6"/>
  <c r="O148" i="6"/>
  <c r="K148" i="6"/>
  <c r="H148" i="6"/>
  <c r="G148" i="6"/>
  <c r="T146" i="6"/>
  <c r="S146" i="6"/>
  <c r="P146" i="6"/>
  <c r="O146" i="6"/>
  <c r="K146" i="6"/>
  <c r="H146" i="6"/>
  <c r="G146" i="6"/>
  <c r="T144" i="6"/>
  <c r="S144" i="6"/>
  <c r="P144" i="6"/>
  <c r="O144" i="6"/>
  <c r="K144" i="6"/>
  <c r="H144" i="6"/>
  <c r="G144" i="6"/>
  <c r="T142" i="6"/>
  <c r="S142" i="6"/>
  <c r="P142" i="6"/>
  <c r="O142" i="6"/>
  <c r="K142" i="6"/>
  <c r="H142" i="6"/>
  <c r="G142" i="6"/>
  <c r="T138" i="6"/>
  <c r="S138" i="6"/>
  <c r="P138" i="6"/>
  <c r="O138" i="6"/>
  <c r="K138" i="6"/>
  <c r="H138" i="6"/>
  <c r="G138" i="6"/>
  <c r="T134" i="6"/>
  <c r="S134" i="6"/>
  <c r="P134" i="6"/>
  <c r="O134" i="6"/>
  <c r="K134" i="6"/>
  <c r="H134" i="6"/>
  <c r="G134" i="6"/>
  <c r="T132" i="6"/>
  <c r="S132" i="6"/>
  <c r="P132" i="6"/>
  <c r="O132" i="6"/>
  <c r="K132" i="6"/>
  <c r="H132" i="6"/>
  <c r="G132" i="6"/>
  <c r="T130" i="6"/>
  <c r="S130" i="6"/>
  <c r="P130" i="6"/>
  <c r="O130" i="6"/>
  <c r="K130" i="6"/>
  <c r="H130" i="6"/>
  <c r="G130" i="6"/>
  <c r="T128" i="6"/>
  <c r="S128" i="6"/>
  <c r="P128" i="6"/>
  <c r="O128" i="6"/>
  <c r="K128" i="6"/>
  <c r="H128" i="6"/>
  <c r="G128" i="6"/>
  <c r="T126" i="6"/>
  <c r="S126" i="6"/>
  <c r="P126" i="6"/>
  <c r="O126" i="6"/>
  <c r="K126" i="6"/>
  <c r="H126" i="6"/>
  <c r="G126" i="6"/>
  <c r="T124" i="6"/>
  <c r="S124" i="6"/>
  <c r="P124" i="6"/>
  <c r="O124" i="6"/>
  <c r="K124" i="6"/>
  <c r="H124" i="6"/>
  <c r="G124" i="6"/>
  <c r="T122" i="6"/>
  <c r="S122" i="6"/>
  <c r="P122" i="6"/>
  <c r="O122" i="6"/>
  <c r="K122" i="6"/>
  <c r="H122" i="6"/>
  <c r="G122" i="6"/>
  <c r="T120" i="6"/>
  <c r="S120" i="6"/>
  <c r="P120" i="6"/>
  <c r="O120" i="6"/>
  <c r="K120" i="6"/>
  <c r="H120" i="6"/>
  <c r="G120" i="6"/>
  <c r="T118" i="6"/>
  <c r="S118" i="6"/>
  <c r="P118" i="6"/>
  <c r="O118" i="6"/>
  <c r="K118" i="6"/>
  <c r="H118" i="6"/>
  <c r="G118" i="6"/>
  <c r="T116" i="6"/>
  <c r="S116" i="6"/>
  <c r="P116" i="6"/>
  <c r="O116" i="6"/>
  <c r="K116" i="6"/>
  <c r="H116" i="6"/>
  <c r="G116" i="6"/>
  <c r="T114" i="6"/>
  <c r="S114" i="6"/>
  <c r="P114" i="6"/>
  <c r="O114" i="6"/>
  <c r="K114" i="6"/>
  <c r="H114" i="6"/>
  <c r="G114" i="6"/>
  <c r="T112" i="6"/>
  <c r="S112" i="6"/>
  <c r="P112" i="6"/>
  <c r="O112" i="6"/>
  <c r="K112" i="6"/>
  <c r="H112" i="6"/>
  <c r="G112" i="6"/>
  <c r="T110" i="6"/>
  <c r="S110" i="6"/>
  <c r="P110" i="6"/>
  <c r="O110" i="6"/>
  <c r="K110" i="6"/>
  <c r="H110" i="6"/>
  <c r="G110" i="6"/>
  <c r="T108" i="6"/>
  <c r="S108" i="6"/>
  <c r="P108" i="6"/>
  <c r="O108" i="6"/>
  <c r="K108" i="6"/>
  <c r="H108" i="6"/>
  <c r="G108" i="6"/>
  <c r="T106" i="6"/>
  <c r="S106" i="6"/>
  <c r="P106" i="6"/>
  <c r="O106" i="6"/>
  <c r="K106" i="6"/>
  <c r="H106" i="6"/>
  <c r="G106" i="6"/>
  <c r="T104" i="6"/>
  <c r="S104" i="6"/>
  <c r="P104" i="6"/>
  <c r="O104" i="6"/>
  <c r="K104" i="6"/>
  <c r="H104" i="6"/>
  <c r="G104" i="6"/>
  <c r="T102" i="6"/>
  <c r="S102" i="6"/>
  <c r="P102" i="6"/>
  <c r="O102" i="6"/>
  <c r="K102" i="6"/>
  <c r="H102" i="6"/>
  <c r="G102" i="6"/>
  <c r="T98" i="6"/>
  <c r="S98" i="6"/>
  <c r="P98" i="6"/>
  <c r="O98" i="6"/>
  <c r="K98" i="6"/>
  <c r="H98" i="6"/>
  <c r="G98" i="6"/>
  <c r="T96" i="6"/>
  <c r="S96" i="6"/>
  <c r="P96" i="6"/>
  <c r="O96" i="6"/>
  <c r="K96" i="6"/>
  <c r="H96" i="6"/>
  <c r="G96" i="6"/>
  <c r="T94" i="6"/>
  <c r="S94" i="6"/>
  <c r="P94" i="6"/>
  <c r="O94" i="6"/>
  <c r="K94" i="6"/>
  <c r="H94" i="6"/>
  <c r="G94" i="6"/>
  <c r="T92" i="6"/>
  <c r="S92" i="6"/>
  <c r="P92" i="6"/>
  <c r="O92" i="6"/>
  <c r="K92" i="6"/>
  <c r="H92" i="6"/>
  <c r="G92" i="6"/>
  <c r="T88" i="6"/>
  <c r="S88" i="6"/>
  <c r="P88" i="6"/>
  <c r="O88" i="6"/>
  <c r="K88" i="6"/>
  <c r="H88" i="6"/>
  <c r="G88" i="6"/>
  <c r="T86" i="6"/>
  <c r="S86" i="6"/>
  <c r="P86" i="6"/>
  <c r="O86" i="6"/>
  <c r="K86" i="6"/>
  <c r="H86" i="6"/>
  <c r="G86" i="6"/>
  <c r="T84" i="6"/>
  <c r="S84" i="6"/>
  <c r="P84" i="6"/>
  <c r="O84" i="6"/>
  <c r="K84" i="6"/>
  <c r="H84" i="6"/>
  <c r="G84" i="6"/>
  <c r="T82" i="6"/>
  <c r="S82" i="6"/>
  <c r="P82" i="6"/>
  <c r="O82" i="6"/>
  <c r="K82" i="6"/>
  <c r="H82" i="6"/>
  <c r="G82" i="6"/>
  <c r="T80" i="6"/>
  <c r="S80" i="6"/>
  <c r="P80" i="6"/>
  <c r="O80" i="6"/>
  <c r="K80" i="6"/>
  <c r="H80" i="6"/>
  <c r="G80" i="6"/>
  <c r="T78" i="6"/>
  <c r="S78" i="6"/>
  <c r="P78" i="6"/>
  <c r="O78" i="6"/>
  <c r="K78" i="6"/>
  <c r="H78" i="6"/>
  <c r="G78" i="6"/>
  <c r="T76" i="6"/>
  <c r="S76" i="6"/>
  <c r="P76" i="6"/>
  <c r="O76" i="6"/>
  <c r="K76" i="6"/>
  <c r="H76" i="6"/>
  <c r="G76" i="6"/>
  <c r="T74" i="6"/>
  <c r="S74" i="6"/>
  <c r="P74" i="6"/>
  <c r="O74" i="6"/>
  <c r="K74" i="6"/>
  <c r="H74" i="6"/>
  <c r="G74" i="6"/>
  <c r="T72" i="6"/>
  <c r="S72" i="6"/>
  <c r="P72" i="6"/>
  <c r="O72" i="6"/>
  <c r="K72" i="6"/>
  <c r="H72" i="6"/>
  <c r="G72" i="6"/>
  <c r="T70" i="6"/>
  <c r="S70" i="6"/>
  <c r="P70" i="6"/>
  <c r="O70" i="6"/>
  <c r="K70" i="6"/>
  <c r="H70" i="6"/>
  <c r="G70" i="6"/>
  <c r="T68" i="6"/>
  <c r="S68" i="6"/>
  <c r="P68" i="6"/>
  <c r="O68" i="6"/>
  <c r="K68" i="6"/>
  <c r="H68" i="6"/>
  <c r="G68" i="6"/>
  <c r="T66" i="6"/>
  <c r="S66" i="6"/>
  <c r="P66" i="6"/>
  <c r="O66" i="6"/>
  <c r="K66" i="6"/>
  <c r="H66" i="6"/>
  <c r="G66" i="6"/>
  <c r="T64" i="6"/>
  <c r="S64" i="6"/>
  <c r="P64" i="6"/>
  <c r="O64" i="6"/>
  <c r="K64" i="6"/>
  <c r="H64" i="6"/>
  <c r="G64" i="6"/>
  <c r="T62" i="6"/>
  <c r="S62" i="6"/>
  <c r="P62" i="6"/>
  <c r="O62" i="6"/>
  <c r="K62" i="6"/>
  <c r="H62" i="6"/>
  <c r="G62" i="6"/>
  <c r="T60" i="6"/>
  <c r="S60" i="6"/>
  <c r="P60" i="6"/>
  <c r="O60" i="6"/>
  <c r="K60" i="6"/>
  <c r="H60" i="6"/>
  <c r="G60" i="6"/>
  <c r="T58" i="6"/>
  <c r="S58" i="6"/>
  <c r="P58" i="6"/>
  <c r="O58" i="6"/>
  <c r="K58" i="6"/>
  <c r="H58" i="6"/>
  <c r="G58" i="6"/>
  <c r="T56" i="6"/>
  <c r="S56" i="6"/>
  <c r="P56" i="6"/>
  <c r="O56" i="6"/>
  <c r="K56" i="6"/>
  <c r="H56" i="6"/>
  <c r="G56" i="6"/>
  <c r="T54" i="6"/>
  <c r="S54" i="6"/>
  <c r="P54" i="6"/>
  <c r="O54" i="6"/>
  <c r="K54" i="6"/>
  <c r="H54" i="6"/>
  <c r="G54" i="6"/>
  <c r="T52" i="6"/>
  <c r="S52" i="6"/>
  <c r="P52" i="6"/>
  <c r="O52" i="6"/>
  <c r="K52" i="6"/>
  <c r="H52" i="6"/>
  <c r="G52" i="6"/>
  <c r="T50" i="6"/>
  <c r="S50" i="6"/>
  <c r="P50" i="6"/>
  <c r="O50" i="6"/>
  <c r="K50" i="6"/>
  <c r="H50" i="6"/>
  <c r="G50" i="6"/>
  <c r="T48" i="6"/>
  <c r="S48" i="6"/>
  <c r="P48" i="6"/>
  <c r="O48" i="6"/>
  <c r="K48" i="6"/>
  <c r="H48" i="6"/>
  <c r="G48" i="6"/>
  <c r="T46" i="6"/>
  <c r="S46" i="6"/>
  <c r="P46" i="6"/>
  <c r="O46" i="6"/>
  <c r="K46" i="6"/>
  <c r="H46" i="6"/>
  <c r="G46" i="6"/>
  <c r="T44" i="6"/>
  <c r="S44" i="6"/>
  <c r="P44" i="6"/>
  <c r="O44" i="6"/>
  <c r="K44" i="6"/>
  <c r="H44" i="6"/>
  <c r="G44" i="6"/>
  <c r="T42" i="6"/>
  <c r="S42" i="6"/>
  <c r="P42" i="6"/>
  <c r="O42" i="6"/>
  <c r="K42" i="6"/>
  <c r="H42" i="6"/>
  <c r="G42" i="6"/>
  <c r="T40" i="6"/>
  <c r="S40" i="6"/>
  <c r="P40" i="6"/>
  <c r="O40" i="6"/>
  <c r="K40" i="6"/>
  <c r="H40" i="6"/>
  <c r="G40" i="6"/>
  <c r="T38" i="6"/>
  <c r="S38" i="6"/>
  <c r="P38" i="6"/>
  <c r="O38" i="6"/>
  <c r="K38" i="6"/>
  <c r="H38" i="6"/>
  <c r="G38" i="6"/>
  <c r="T36" i="6"/>
  <c r="S36" i="6"/>
  <c r="P36" i="6"/>
  <c r="O36" i="6"/>
  <c r="K36" i="6"/>
  <c r="H36" i="6"/>
  <c r="G36" i="6"/>
  <c r="T34" i="6"/>
  <c r="S34" i="6"/>
  <c r="P34" i="6"/>
  <c r="O34" i="6"/>
  <c r="K34" i="6"/>
  <c r="H34" i="6"/>
  <c r="G34" i="6"/>
  <c r="T32" i="6"/>
  <c r="S32" i="6"/>
  <c r="P32" i="6"/>
  <c r="O32" i="6"/>
  <c r="K32" i="6"/>
  <c r="H32" i="6"/>
  <c r="G32" i="6"/>
  <c r="T30" i="6"/>
  <c r="S30" i="6"/>
  <c r="P30" i="6"/>
  <c r="O30" i="6"/>
  <c r="K30" i="6"/>
  <c r="H30" i="6"/>
  <c r="G30" i="6"/>
  <c r="T28" i="6"/>
  <c r="S28" i="6"/>
  <c r="P28" i="6"/>
  <c r="O28" i="6"/>
  <c r="K28" i="6"/>
  <c r="H28" i="6"/>
  <c r="G28" i="6"/>
  <c r="T26" i="6"/>
  <c r="S26" i="6"/>
  <c r="P26" i="6"/>
  <c r="O26" i="6"/>
  <c r="K26" i="6"/>
  <c r="H26" i="6"/>
  <c r="G26" i="6"/>
  <c r="T24" i="6"/>
  <c r="S24" i="6"/>
  <c r="P24" i="6"/>
  <c r="O24" i="6"/>
  <c r="K24" i="6"/>
  <c r="H24" i="6"/>
  <c r="G24" i="6"/>
  <c r="T22" i="6"/>
  <c r="S22" i="6"/>
  <c r="P22" i="6"/>
  <c r="O22" i="6"/>
  <c r="K22" i="6"/>
  <c r="H22" i="6"/>
  <c r="G22" i="6"/>
  <c r="T20" i="6"/>
  <c r="S20" i="6"/>
  <c r="P20" i="6"/>
  <c r="O20" i="6"/>
  <c r="K20" i="6"/>
  <c r="H20" i="6"/>
  <c r="G20" i="6"/>
  <c r="T18" i="6"/>
  <c r="S18" i="6"/>
  <c r="P18" i="6"/>
  <c r="O18" i="6"/>
  <c r="K18" i="6"/>
  <c r="H18" i="6"/>
  <c r="G18" i="6"/>
  <c r="T16" i="6"/>
  <c r="S16" i="6"/>
  <c r="P16" i="6"/>
  <c r="O16" i="6"/>
  <c r="K16" i="6"/>
  <c r="H16" i="6"/>
  <c r="G16" i="6"/>
  <c r="T14" i="6"/>
  <c r="S14" i="6"/>
  <c r="P14" i="6"/>
  <c r="O14" i="6"/>
  <c r="K14" i="6"/>
  <c r="H14" i="6"/>
  <c r="G14" i="6"/>
  <c r="T12" i="6"/>
  <c r="S12" i="6"/>
  <c r="P12" i="6"/>
  <c r="O12" i="6"/>
  <c r="K12" i="6"/>
  <c r="H12" i="6"/>
  <c r="G12" i="6"/>
  <c r="T10" i="6"/>
  <c r="S10" i="6"/>
  <c r="P10" i="6"/>
  <c r="O10" i="6"/>
  <c r="K10" i="6"/>
  <c r="H10" i="6"/>
  <c r="G10" i="6"/>
  <c r="T8" i="6"/>
  <c r="S8" i="6"/>
  <c r="P8" i="6"/>
  <c r="O8" i="6"/>
  <c r="K8" i="6"/>
  <c r="H8" i="6"/>
  <c r="G8" i="6"/>
  <c r="T6" i="6"/>
  <c r="S6" i="6"/>
  <c r="P6" i="6"/>
  <c r="O6" i="6"/>
  <c r="K6" i="6"/>
  <c r="H6" i="6"/>
  <c r="G6" i="6"/>
  <c r="T4" i="6"/>
  <c r="S4" i="6"/>
  <c r="P4" i="6"/>
  <c r="O4" i="6"/>
  <c r="K4" i="6"/>
  <c r="H4" i="6"/>
  <c r="G4" i="6"/>
  <c r="T2" i="6"/>
  <c r="S2" i="6"/>
  <c r="P2" i="6"/>
  <c r="O2" i="6"/>
  <c r="K2" i="6"/>
  <c r="H2" i="6"/>
  <c r="G2" i="6"/>
  <c r="C495" i="6"/>
  <c r="C493" i="6"/>
  <c r="C491" i="6"/>
  <c r="C485" i="6"/>
  <c r="C483" i="6"/>
  <c r="C481" i="6"/>
  <c r="C479" i="6"/>
  <c r="C477" i="6"/>
  <c r="C475" i="6"/>
  <c r="C471" i="6"/>
  <c r="C469" i="6"/>
  <c r="C467" i="6"/>
  <c r="C465" i="6"/>
  <c r="C463" i="6"/>
  <c r="C461" i="6"/>
  <c r="C459" i="6"/>
  <c r="C457" i="6"/>
  <c r="C455" i="6"/>
  <c r="C453" i="6"/>
  <c r="C451" i="6"/>
  <c r="C449" i="6"/>
  <c r="C447" i="6"/>
  <c r="C445" i="6"/>
  <c r="C443" i="6"/>
  <c r="C441" i="6"/>
  <c r="C439" i="6"/>
  <c r="C437" i="6"/>
  <c r="C435" i="6"/>
  <c r="C433" i="6"/>
  <c r="C425" i="6"/>
  <c r="C417" i="6"/>
  <c r="C415" i="6"/>
  <c r="C413" i="6"/>
  <c r="C411" i="6"/>
  <c r="C409" i="6"/>
  <c r="C407" i="6"/>
  <c r="C405" i="6"/>
  <c r="C403" i="6"/>
  <c r="C401" i="6"/>
  <c r="C399" i="6"/>
  <c r="C397" i="6"/>
  <c r="C395" i="6"/>
  <c r="C393" i="6"/>
  <c r="C391" i="6"/>
  <c r="C389" i="6"/>
  <c r="C387" i="6"/>
  <c r="C385" i="6"/>
  <c r="C383" i="6"/>
  <c r="C381" i="6"/>
  <c r="C379" i="6"/>
  <c r="C377" i="6"/>
  <c r="C375" i="6"/>
  <c r="C373" i="6"/>
  <c r="C371" i="6"/>
  <c r="C369" i="6"/>
  <c r="C367" i="6"/>
  <c r="C365" i="6"/>
  <c r="C364" i="6"/>
  <c r="C363" i="6"/>
  <c r="C362" i="6"/>
  <c r="C361" i="6"/>
  <c r="C360" i="6"/>
  <c r="C358" i="6"/>
  <c r="C356" i="6"/>
  <c r="C354" i="6"/>
  <c r="C352" i="6"/>
  <c r="C350" i="6"/>
  <c r="C348" i="6"/>
  <c r="C346" i="6"/>
  <c r="C342" i="6"/>
  <c r="C340" i="6"/>
  <c r="C336" i="6"/>
  <c r="C334" i="6"/>
  <c r="C332" i="6"/>
  <c r="C330" i="6"/>
  <c r="C328" i="6"/>
  <c r="C326" i="6"/>
  <c r="C324" i="6"/>
  <c r="C322" i="6"/>
  <c r="C318" i="6"/>
  <c r="C316" i="6"/>
  <c r="C314" i="6"/>
  <c r="C312" i="6"/>
  <c r="C310" i="6"/>
  <c r="C308" i="6"/>
  <c r="C306" i="6"/>
  <c r="C304" i="6"/>
  <c r="C302" i="6"/>
  <c r="C300" i="6"/>
  <c r="C298" i="6"/>
  <c r="C294" i="6"/>
  <c r="C292" i="6"/>
  <c r="C290" i="6"/>
  <c r="C288" i="6"/>
  <c r="C286" i="6"/>
  <c r="C284" i="6"/>
  <c r="C282" i="6"/>
  <c r="C280" i="6"/>
  <c r="C278" i="6"/>
  <c r="C276" i="6"/>
  <c r="C274" i="6"/>
  <c r="C272" i="6"/>
  <c r="C270" i="6"/>
  <c r="C268" i="6"/>
  <c r="C266" i="6"/>
  <c r="C264" i="6"/>
  <c r="C262" i="6"/>
  <c r="C260" i="6"/>
  <c r="C258" i="6"/>
  <c r="C256" i="6"/>
  <c r="C254" i="6"/>
  <c r="C252" i="6"/>
  <c r="C250" i="6"/>
  <c r="C248" i="6"/>
  <c r="C246" i="6"/>
  <c r="C244" i="6"/>
  <c r="C242" i="6"/>
  <c r="C240" i="6"/>
  <c r="C236" i="6"/>
  <c r="C234" i="6"/>
  <c r="C232" i="6"/>
  <c r="C230" i="6"/>
  <c r="C228" i="6"/>
  <c r="C226" i="6"/>
  <c r="C224" i="6"/>
  <c r="C222" i="6"/>
  <c r="C220" i="6"/>
  <c r="C218" i="6"/>
  <c r="C216" i="6"/>
  <c r="C210" i="6"/>
  <c r="C208" i="6"/>
  <c r="C206" i="6"/>
  <c r="C204" i="6"/>
  <c r="C202" i="6"/>
  <c r="C200" i="6"/>
  <c r="C198" i="6"/>
  <c r="C196" i="6"/>
  <c r="C194" i="6"/>
  <c r="C192" i="6"/>
  <c r="C190" i="6"/>
  <c r="C188" i="6"/>
  <c r="C186" i="6"/>
  <c r="C184" i="6"/>
  <c r="C178" i="6"/>
  <c r="C176" i="6"/>
  <c r="C174" i="6"/>
  <c r="C172" i="6"/>
  <c r="C170" i="6"/>
  <c r="C168" i="6"/>
  <c r="C166" i="6"/>
  <c r="C160" i="6"/>
  <c r="C158" i="6"/>
  <c r="C156" i="6"/>
  <c r="C154" i="6"/>
  <c r="C152" i="6"/>
  <c r="C150" i="6"/>
  <c r="C148" i="6"/>
  <c r="C146" i="6"/>
  <c r="C144" i="6"/>
  <c r="C142" i="6"/>
  <c r="C138" i="6"/>
  <c r="C134" i="6"/>
  <c r="C132" i="6"/>
  <c r="C130" i="6"/>
  <c r="C128" i="6"/>
  <c r="C126" i="6"/>
  <c r="C124" i="6"/>
  <c r="C122" i="6"/>
  <c r="C120" i="6"/>
  <c r="C118" i="6"/>
  <c r="C116" i="6"/>
  <c r="C114" i="6"/>
  <c r="C112" i="6"/>
  <c r="C110" i="6"/>
  <c r="C108" i="6"/>
  <c r="C106" i="6"/>
  <c r="C104" i="6"/>
  <c r="C102" i="6"/>
  <c r="C98" i="6"/>
  <c r="C96" i="6"/>
  <c r="C94" i="6"/>
  <c r="C92" i="6"/>
  <c r="C88" i="6"/>
  <c r="C86" i="6"/>
  <c r="C84" i="6"/>
  <c r="C82" i="6"/>
  <c r="C80" i="6"/>
  <c r="C78" i="6"/>
  <c r="C76" i="6"/>
  <c r="C74" i="6"/>
  <c r="C72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14" i="6"/>
  <c r="AW18" i="5" l="1"/>
  <c r="AY18" i="5"/>
  <c r="BA18" i="5"/>
  <c r="AJ23" i="5"/>
  <c r="C10" i="7" s="1"/>
  <c r="T11" i="7" s="1"/>
  <c r="AL23" i="5"/>
  <c r="D10" i="7" s="1"/>
  <c r="U11" i="7" s="1"/>
  <c r="AN23" i="5"/>
  <c r="F10" i="7" s="1"/>
  <c r="V11" i="7" s="1"/>
  <c r="AP23" i="5"/>
  <c r="H10" i="7" s="1"/>
  <c r="W11" i="7" s="1"/>
  <c r="AL32" i="5"/>
  <c r="AN32" i="5"/>
  <c r="AP32" i="5"/>
  <c r="D33" i="5"/>
  <c r="R33" i="5"/>
  <c r="I7" i="6" s="1"/>
  <c r="U33" i="5"/>
  <c r="M7" i="6" s="1"/>
  <c r="X33" i="5"/>
  <c r="Q7" i="6" s="1"/>
  <c r="AA33" i="5"/>
  <c r="U7" i="6" s="1"/>
  <c r="AJ33" i="5"/>
  <c r="AL33" i="5"/>
  <c r="AN33" i="5"/>
  <c r="AP33" i="5"/>
  <c r="BM33" i="5"/>
  <c r="BN33" i="5"/>
  <c r="BO33" i="5"/>
  <c r="BP33" i="5"/>
  <c r="BQ33" i="5"/>
  <c r="D34" i="5"/>
  <c r="R34" i="5"/>
  <c r="I9" i="6" s="1"/>
  <c r="U34" i="5"/>
  <c r="M9" i="6" s="1"/>
  <c r="X34" i="5"/>
  <c r="Q9" i="6" s="1"/>
  <c r="AA34" i="5"/>
  <c r="U9" i="6" s="1"/>
  <c r="AJ34" i="5"/>
  <c r="AL34" i="5"/>
  <c r="AN34" i="5"/>
  <c r="AP34" i="5"/>
  <c r="BM34" i="5"/>
  <c r="BN34" i="5"/>
  <c r="BO34" i="5"/>
  <c r="BP34" i="5"/>
  <c r="BQ34" i="5"/>
  <c r="D35" i="5"/>
  <c r="R35" i="5"/>
  <c r="I11" i="6" s="1"/>
  <c r="U35" i="5"/>
  <c r="M11" i="6" s="1"/>
  <c r="X35" i="5"/>
  <c r="Q11" i="6" s="1"/>
  <c r="AA35" i="5"/>
  <c r="U11" i="6" s="1"/>
  <c r="AJ35" i="5"/>
  <c r="AL35" i="5"/>
  <c r="AN35" i="5"/>
  <c r="AP35" i="5"/>
  <c r="BM35" i="5"/>
  <c r="BN35" i="5"/>
  <c r="BO35" i="5"/>
  <c r="BP35" i="5"/>
  <c r="BQ35" i="5"/>
  <c r="D36" i="5"/>
  <c r="R36" i="5"/>
  <c r="I13" i="6" s="1"/>
  <c r="U36" i="5"/>
  <c r="M13" i="6" s="1"/>
  <c r="X36" i="5"/>
  <c r="Q13" i="6" s="1"/>
  <c r="AA36" i="5"/>
  <c r="U13" i="6" s="1"/>
  <c r="AJ36" i="5"/>
  <c r="AL36" i="5"/>
  <c r="AN36" i="5"/>
  <c r="AP36" i="5"/>
  <c r="BM36" i="5"/>
  <c r="BN36" i="5"/>
  <c r="BO36" i="5"/>
  <c r="BP36" i="5"/>
  <c r="BQ36" i="5"/>
  <c r="AJ37" i="5"/>
  <c r="AL37" i="5"/>
  <c r="AN37" i="5"/>
  <c r="AP37" i="5"/>
  <c r="AJ38" i="5"/>
  <c r="AL38" i="5"/>
  <c r="AN38" i="5"/>
  <c r="AP38" i="5"/>
  <c r="D39" i="5"/>
  <c r="R39" i="5"/>
  <c r="I15" i="6" s="1"/>
  <c r="U39" i="5"/>
  <c r="M15" i="6" s="1"/>
  <c r="X39" i="5"/>
  <c r="Q15" i="6" s="1"/>
  <c r="AA39" i="5"/>
  <c r="U15" i="6" s="1"/>
  <c r="AJ39" i="5"/>
  <c r="AL39" i="5"/>
  <c r="AN39" i="5"/>
  <c r="AP39" i="5"/>
  <c r="BM39" i="5"/>
  <c r="BN39" i="5"/>
  <c r="BO39" i="5"/>
  <c r="BP39" i="5"/>
  <c r="BQ39" i="5"/>
  <c r="D40" i="5"/>
  <c r="R40" i="5"/>
  <c r="I17" i="6" s="1"/>
  <c r="U40" i="5"/>
  <c r="M17" i="6" s="1"/>
  <c r="X40" i="5"/>
  <c r="Q17" i="6" s="1"/>
  <c r="AA40" i="5"/>
  <c r="U17" i="6" s="1"/>
  <c r="AJ40" i="5"/>
  <c r="AL40" i="5"/>
  <c r="AN40" i="5"/>
  <c r="AP40" i="5"/>
  <c r="BM40" i="5"/>
  <c r="BN40" i="5"/>
  <c r="BO40" i="5"/>
  <c r="BP40" i="5"/>
  <c r="BQ40" i="5"/>
  <c r="D41" i="5"/>
  <c r="R41" i="5"/>
  <c r="I19" i="6" s="1"/>
  <c r="U41" i="5"/>
  <c r="M19" i="6" s="1"/>
  <c r="X41" i="5"/>
  <c r="Q19" i="6" s="1"/>
  <c r="AA41" i="5"/>
  <c r="U19" i="6" s="1"/>
  <c r="AJ41" i="5"/>
  <c r="AL41" i="5"/>
  <c r="AN41" i="5"/>
  <c r="AP41" i="5"/>
  <c r="BM41" i="5"/>
  <c r="BN41" i="5"/>
  <c r="BO41" i="5"/>
  <c r="BP41" i="5"/>
  <c r="BQ41" i="5"/>
  <c r="D42" i="5"/>
  <c r="R42" i="5"/>
  <c r="I21" i="6" s="1"/>
  <c r="U42" i="5"/>
  <c r="M21" i="6" s="1"/>
  <c r="X42" i="5"/>
  <c r="Q21" i="6" s="1"/>
  <c r="AA42" i="5"/>
  <c r="U21" i="6" s="1"/>
  <c r="AJ42" i="5"/>
  <c r="AL42" i="5"/>
  <c r="AN42" i="5"/>
  <c r="AP42" i="5"/>
  <c r="BM42" i="5"/>
  <c r="BN42" i="5"/>
  <c r="BO42" i="5"/>
  <c r="BP42" i="5"/>
  <c r="BQ42" i="5"/>
  <c r="AJ43" i="5"/>
  <c r="AL43" i="5"/>
  <c r="AN43" i="5"/>
  <c r="AP43" i="5"/>
  <c r="D44" i="5"/>
  <c r="R44" i="5"/>
  <c r="I23" i="6" s="1"/>
  <c r="U44" i="5"/>
  <c r="M23" i="6" s="1"/>
  <c r="X44" i="5"/>
  <c r="Q23" i="6" s="1"/>
  <c r="AA44" i="5"/>
  <c r="U23" i="6" s="1"/>
  <c r="AJ44" i="5"/>
  <c r="AL44" i="5"/>
  <c r="AN44" i="5"/>
  <c r="AP44" i="5"/>
  <c r="BM44" i="5"/>
  <c r="BN44" i="5"/>
  <c r="BO44" i="5"/>
  <c r="BP44" i="5"/>
  <c r="BQ44" i="5"/>
  <c r="AJ45" i="5"/>
  <c r="AL45" i="5"/>
  <c r="AN45" i="5"/>
  <c r="AP45" i="5"/>
  <c r="D46" i="5"/>
  <c r="R46" i="5"/>
  <c r="I25" i="6" s="1"/>
  <c r="U46" i="5"/>
  <c r="M25" i="6" s="1"/>
  <c r="X46" i="5"/>
  <c r="Q25" i="6" s="1"/>
  <c r="AA46" i="5"/>
  <c r="U25" i="6" s="1"/>
  <c r="AJ46" i="5"/>
  <c r="AL46" i="5"/>
  <c r="AN46" i="5"/>
  <c r="AP46" i="5"/>
  <c r="BM46" i="5"/>
  <c r="BN46" i="5"/>
  <c r="BO46" i="5"/>
  <c r="BP46" i="5"/>
  <c r="BQ46" i="5"/>
  <c r="D49" i="5"/>
  <c r="R49" i="5"/>
  <c r="I31" i="6" s="1"/>
  <c r="U49" i="5"/>
  <c r="M31" i="6" s="1"/>
  <c r="X49" i="5"/>
  <c r="Q31" i="6" s="1"/>
  <c r="AA49" i="5"/>
  <c r="U31" i="6" s="1"/>
  <c r="AJ49" i="5"/>
  <c r="AL49" i="5"/>
  <c r="AN49" i="5"/>
  <c r="AP49" i="5"/>
  <c r="BM49" i="5"/>
  <c r="BN49" i="5"/>
  <c r="BO49" i="5"/>
  <c r="BP49" i="5"/>
  <c r="BQ49" i="5"/>
  <c r="D50" i="5"/>
  <c r="R50" i="5"/>
  <c r="I33" i="6" s="1"/>
  <c r="U50" i="5"/>
  <c r="M33" i="6" s="1"/>
  <c r="X50" i="5"/>
  <c r="Q33" i="6" s="1"/>
  <c r="AA50" i="5"/>
  <c r="U33" i="6" s="1"/>
  <c r="AJ50" i="5"/>
  <c r="AL50" i="5"/>
  <c r="AN50" i="5"/>
  <c r="AP50" i="5"/>
  <c r="BM50" i="5"/>
  <c r="BN50" i="5"/>
  <c r="BO50" i="5"/>
  <c r="BP50" i="5"/>
  <c r="BQ50" i="5"/>
  <c r="AJ51" i="5"/>
  <c r="AL51" i="5"/>
  <c r="AN51" i="5"/>
  <c r="AP51" i="5"/>
  <c r="D52" i="5"/>
  <c r="R52" i="5"/>
  <c r="I35" i="6" s="1"/>
  <c r="U52" i="5"/>
  <c r="M35" i="6" s="1"/>
  <c r="X52" i="5"/>
  <c r="Q35" i="6" s="1"/>
  <c r="AA52" i="5"/>
  <c r="U35" i="6" s="1"/>
  <c r="AJ52" i="5"/>
  <c r="AL52" i="5"/>
  <c r="AN52" i="5"/>
  <c r="AP52" i="5"/>
  <c r="BM52" i="5"/>
  <c r="BN52" i="5"/>
  <c r="BO52" i="5"/>
  <c r="BP52" i="5"/>
  <c r="BQ52" i="5"/>
  <c r="AJ53" i="5"/>
  <c r="AL53" i="5"/>
  <c r="AN53" i="5"/>
  <c r="AP53" i="5"/>
  <c r="AJ54" i="5"/>
  <c r="AR54" i="5" s="1"/>
  <c r="D55" i="5"/>
  <c r="R55" i="5"/>
  <c r="I37" i="6" s="1"/>
  <c r="U55" i="5"/>
  <c r="M37" i="6" s="1"/>
  <c r="X55" i="5"/>
  <c r="Q37" i="6" s="1"/>
  <c r="AA55" i="5"/>
  <c r="U37" i="6" s="1"/>
  <c r="AJ55" i="5"/>
  <c r="AL55" i="5"/>
  <c r="AN55" i="5"/>
  <c r="AP55" i="5"/>
  <c r="BM55" i="5"/>
  <c r="BN55" i="5"/>
  <c r="BO55" i="5"/>
  <c r="BP55" i="5"/>
  <c r="BQ55" i="5"/>
  <c r="D56" i="5"/>
  <c r="R56" i="5"/>
  <c r="I39" i="6" s="1"/>
  <c r="U56" i="5"/>
  <c r="M39" i="6" s="1"/>
  <c r="X56" i="5"/>
  <c r="Q39" i="6" s="1"/>
  <c r="AA56" i="5"/>
  <c r="U39" i="6" s="1"/>
  <c r="AJ56" i="5"/>
  <c r="AL56" i="5"/>
  <c r="AN56" i="5"/>
  <c r="AP56" i="5"/>
  <c r="BM56" i="5"/>
  <c r="BN56" i="5"/>
  <c r="BO56" i="5"/>
  <c r="BP56" i="5"/>
  <c r="BQ56" i="5"/>
  <c r="D57" i="5"/>
  <c r="R57" i="5"/>
  <c r="I41" i="6" s="1"/>
  <c r="U57" i="5"/>
  <c r="M41" i="6" s="1"/>
  <c r="X57" i="5"/>
  <c r="Q41" i="6" s="1"/>
  <c r="AA57" i="5"/>
  <c r="U41" i="6" s="1"/>
  <c r="AJ57" i="5"/>
  <c r="AL57" i="5"/>
  <c r="AN57" i="5"/>
  <c r="AP57" i="5"/>
  <c r="BM57" i="5"/>
  <c r="BN57" i="5"/>
  <c r="BO57" i="5"/>
  <c r="BP57" i="5"/>
  <c r="BQ57" i="5"/>
  <c r="D58" i="5"/>
  <c r="R58" i="5"/>
  <c r="I43" i="6" s="1"/>
  <c r="U58" i="5"/>
  <c r="M43" i="6" s="1"/>
  <c r="X58" i="5"/>
  <c r="Q43" i="6" s="1"/>
  <c r="AA58" i="5"/>
  <c r="U43" i="6" s="1"/>
  <c r="AJ58" i="5"/>
  <c r="AL58" i="5"/>
  <c r="AN58" i="5"/>
  <c r="AP58" i="5"/>
  <c r="BM58" i="5"/>
  <c r="BN58" i="5"/>
  <c r="BO58" i="5"/>
  <c r="BP58" i="5"/>
  <c r="BQ58" i="5"/>
  <c r="D59" i="5"/>
  <c r="R59" i="5"/>
  <c r="I45" i="6" s="1"/>
  <c r="U59" i="5"/>
  <c r="M45" i="6" s="1"/>
  <c r="X59" i="5"/>
  <c r="Q45" i="6" s="1"/>
  <c r="AA59" i="5"/>
  <c r="U45" i="6" s="1"/>
  <c r="AJ59" i="5"/>
  <c r="AL59" i="5"/>
  <c r="AN59" i="5"/>
  <c r="AP59" i="5"/>
  <c r="BM59" i="5"/>
  <c r="BN59" i="5"/>
  <c r="BO59" i="5"/>
  <c r="BP59" i="5"/>
  <c r="BQ59" i="5"/>
  <c r="AJ60" i="5"/>
  <c r="AL60" i="5"/>
  <c r="AN60" i="5"/>
  <c r="AP60" i="5"/>
  <c r="D64" i="5"/>
  <c r="R64" i="5"/>
  <c r="I51" i="6" s="1"/>
  <c r="U64" i="5"/>
  <c r="M51" i="6" s="1"/>
  <c r="X64" i="5"/>
  <c r="Q51" i="6" s="1"/>
  <c r="AA64" i="5"/>
  <c r="U51" i="6" s="1"/>
  <c r="AJ64" i="5"/>
  <c r="AL64" i="5"/>
  <c r="AN64" i="5"/>
  <c r="AP64" i="5"/>
  <c r="BM64" i="5"/>
  <c r="BN64" i="5"/>
  <c r="BO64" i="5"/>
  <c r="BP64" i="5"/>
  <c r="BQ64" i="5"/>
  <c r="D65" i="5"/>
  <c r="R65" i="5"/>
  <c r="I53" i="6" s="1"/>
  <c r="U65" i="5"/>
  <c r="M53" i="6" s="1"/>
  <c r="X65" i="5"/>
  <c r="Q53" i="6" s="1"/>
  <c r="AA65" i="5"/>
  <c r="U53" i="6" s="1"/>
  <c r="AJ65" i="5"/>
  <c r="AL65" i="5"/>
  <c r="AN65" i="5"/>
  <c r="AP65" i="5"/>
  <c r="BM65" i="5"/>
  <c r="BN65" i="5"/>
  <c r="BO65" i="5"/>
  <c r="BP65" i="5"/>
  <c r="BQ65" i="5"/>
  <c r="D66" i="5"/>
  <c r="R66" i="5"/>
  <c r="I55" i="6" s="1"/>
  <c r="U66" i="5"/>
  <c r="M55" i="6" s="1"/>
  <c r="X66" i="5"/>
  <c r="Q55" i="6" s="1"/>
  <c r="AA66" i="5"/>
  <c r="U55" i="6" s="1"/>
  <c r="AJ66" i="5"/>
  <c r="AL66" i="5"/>
  <c r="AN66" i="5"/>
  <c r="AP66" i="5"/>
  <c r="BM66" i="5"/>
  <c r="BN66" i="5"/>
  <c r="BO66" i="5"/>
  <c r="BP66" i="5"/>
  <c r="BQ66" i="5"/>
  <c r="AJ67" i="5"/>
  <c r="AL67" i="5"/>
  <c r="AN67" i="5"/>
  <c r="AP67" i="5"/>
  <c r="D70" i="5"/>
  <c r="R70" i="5"/>
  <c r="I59" i="6" s="1"/>
  <c r="U70" i="5"/>
  <c r="M59" i="6" s="1"/>
  <c r="X70" i="5"/>
  <c r="Q59" i="6" s="1"/>
  <c r="AA70" i="5"/>
  <c r="U59" i="6" s="1"/>
  <c r="AJ70" i="5"/>
  <c r="AL70" i="5"/>
  <c r="AN70" i="5"/>
  <c r="AP70" i="5"/>
  <c r="BM70" i="5"/>
  <c r="BN70" i="5"/>
  <c r="BO70" i="5"/>
  <c r="BP70" i="5"/>
  <c r="BQ70" i="5"/>
  <c r="D73" i="5"/>
  <c r="R73" i="5"/>
  <c r="I65" i="6" s="1"/>
  <c r="U73" i="5"/>
  <c r="M65" i="6" s="1"/>
  <c r="X73" i="5"/>
  <c r="Q65" i="6" s="1"/>
  <c r="AA73" i="5"/>
  <c r="U65" i="6" s="1"/>
  <c r="AJ73" i="5"/>
  <c r="AL73" i="5"/>
  <c r="AN73" i="5"/>
  <c r="AP73" i="5"/>
  <c r="BM73" i="5"/>
  <c r="BN73" i="5"/>
  <c r="BO73" i="5"/>
  <c r="BP73" i="5"/>
  <c r="BQ73" i="5"/>
  <c r="D74" i="5"/>
  <c r="R74" i="5"/>
  <c r="I67" i="6" s="1"/>
  <c r="U74" i="5"/>
  <c r="M67" i="6" s="1"/>
  <c r="X74" i="5"/>
  <c r="Q67" i="6" s="1"/>
  <c r="AA74" i="5"/>
  <c r="U67" i="6" s="1"/>
  <c r="AJ74" i="5"/>
  <c r="AL74" i="5"/>
  <c r="AN74" i="5"/>
  <c r="AP74" i="5"/>
  <c r="BM74" i="5"/>
  <c r="BN74" i="5"/>
  <c r="BO74" i="5"/>
  <c r="BP74" i="5"/>
  <c r="BQ74" i="5"/>
  <c r="AJ75" i="5"/>
  <c r="AL75" i="5"/>
  <c r="AN75" i="5"/>
  <c r="AP75" i="5"/>
  <c r="D76" i="5"/>
  <c r="R76" i="5"/>
  <c r="I69" i="6" s="1"/>
  <c r="U76" i="5"/>
  <c r="M69" i="6" s="1"/>
  <c r="X76" i="5"/>
  <c r="Q69" i="6" s="1"/>
  <c r="AA76" i="5"/>
  <c r="U69" i="6" s="1"/>
  <c r="AJ76" i="5"/>
  <c r="AL76" i="5"/>
  <c r="AN76" i="5"/>
  <c r="AP76" i="5"/>
  <c r="BM76" i="5"/>
  <c r="BN76" i="5"/>
  <c r="BO76" i="5"/>
  <c r="BP76" i="5"/>
  <c r="BQ76" i="5"/>
  <c r="D77" i="5"/>
  <c r="R77" i="5"/>
  <c r="I71" i="6" s="1"/>
  <c r="U77" i="5"/>
  <c r="M71" i="6" s="1"/>
  <c r="X77" i="5"/>
  <c r="Q71" i="6" s="1"/>
  <c r="AA77" i="5"/>
  <c r="U71" i="6" s="1"/>
  <c r="AJ77" i="5"/>
  <c r="AL77" i="5"/>
  <c r="AN77" i="5"/>
  <c r="AP77" i="5"/>
  <c r="BM77" i="5"/>
  <c r="BN77" i="5"/>
  <c r="BO77" i="5"/>
  <c r="BP77" i="5"/>
  <c r="BQ77" i="5"/>
  <c r="AJ78" i="5"/>
  <c r="AL78" i="5"/>
  <c r="AN78" i="5"/>
  <c r="AP78" i="5"/>
  <c r="AJ79" i="5"/>
  <c r="AR79" i="5" s="1"/>
  <c r="D80" i="5"/>
  <c r="R80" i="5"/>
  <c r="I73" i="6" s="1"/>
  <c r="U80" i="5"/>
  <c r="M73" i="6" s="1"/>
  <c r="X80" i="5"/>
  <c r="Q73" i="6" s="1"/>
  <c r="AA80" i="5"/>
  <c r="U73" i="6" s="1"/>
  <c r="AJ80" i="5"/>
  <c r="AL80" i="5"/>
  <c r="AN80" i="5"/>
  <c r="AP80" i="5"/>
  <c r="BM80" i="5"/>
  <c r="BN80" i="5"/>
  <c r="BO80" i="5"/>
  <c r="BP80" i="5"/>
  <c r="BQ80" i="5"/>
  <c r="D81" i="5"/>
  <c r="R81" i="5"/>
  <c r="I75" i="6" s="1"/>
  <c r="U81" i="5"/>
  <c r="M75" i="6" s="1"/>
  <c r="X81" i="5"/>
  <c r="Q75" i="6" s="1"/>
  <c r="AA81" i="5"/>
  <c r="U75" i="6" s="1"/>
  <c r="AJ81" i="5"/>
  <c r="AL81" i="5"/>
  <c r="AN81" i="5"/>
  <c r="AP81" i="5"/>
  <c r="BM81" i="5"/>
  <c r="BN81" i="5"/>
  <c r="BO81" i="5"/>
  <c r="BP81" i="5"/>
  <c r="BQ81" i="5"/>
  <c r="D82" i="5"/>
  <c r="R82" i="5"/>
  <c r="I77" i="6" s="1"/>
  <c r="U82" i="5"/>
  <c r="M77" i="6" s="1"/>
  <c r="X82" i="5"/>
  <c r="Q77" i="6" s="1"/>
  <c r="AA82" i="5"/>
  <c r="U77" i="6" s="1"/>
  <c r="AJ82" i="5"/>
  <c r="AL82" i="5"/>
  <c r="AN82" i="5"/>
  <c r="AP82" i="5"/>
  <c r="BM82" i="5"/>
  <c r="BN82" i="5"/>
  <c r="BO82" i="5"/>
  <c r="BP82" i="5"/>
  <c r="BQ82" i="5"/>
  <c r="AJ83" i="5"/>
  <c r="AR83" i="5" s="1"/>
  <c r="D84" i="5"/>
  <c r="R84" i="5"/>
  <c r="I79" i="6" s="1"/>
  <c r="U84" i="5"/>
  <c r="M79" i="6" s="1"/>
  <c r="X84" i="5"/>
  <c r="Q79" i="6" s="1"/>
  <c r="AA84" i="5"/>
  <c r="U79" i="6" s="1"/>
  <c r="AJ84" i="5"/>
  <c r="AL84" i="5"/>
  <c r="AN84" i="5"/>
  <c r="AP84" i="5"/>
  <c r="BM84" i="5"/>
  <c r="BN84" i="5"/>
  <c r="BO84" i="5"/>
  <c r="BP84" i="5"/>
  <c r="BQ84" i="5"/>
  <c r="D85" i="5"/>
  <c r="R85" i="5"/>
  <c r="I81" i="6" s="1"/>
  <c r="U85" i="5"/>
  <c r="M81" i="6" s="1"/>
  <c r="X85" i="5"/>
  <c r="Q81" i="6" s="1"/>
  <c r="AA85" i="5"/>
  <c r="U81" i="6" s="1"/>
  <c r="AJ85" i="5"/>
  <c r="AL85" i="5"/>
  <c r="AN85" i="5"/>
  <c r="AP85" i="5"/>
  <c r="BM85" i="5"/>
  <c r="BN85" i="5"/>
  <c r="BO85" i="5"/>
  <c r="BP85" i="5"/>
  <c r="BQ85" i="5"/>
  <c r="D86" i="5"/>
  <c r="R86" i="5"/>
  <c r="I83" i="6" s="1"/>
  <c r="U86" i="5"/>
  <c r="M83" i="6" s="1"/>
  <c r="X86" i="5"/>
  <c r="Q83" i="6" s="1"/>
  <c r="AA86" i="5"/>
  <c r="U83" i="6" s="1"/>
  <c r="AJ86" i="5"/>
  <c r="AL86" i="5"/>
  <c r="AN86" i="5"/>
  <c r="AP86" i="5"/>
  <c r="BM86" i="5"/>
  <c r="BN86" i="5"/>
  <c r="BO86" i="5"/>
  <c r="BP86" i="5"/>
  <c r="BQ86" i="5"/>
  <c r="D87" i="5"/>
  <c r="R87" i="5"/>
  <c r="I85" i="6" s="1"/>
  <c r="U87" i="5"/>
  <c r="M85" i="6" s="1"/>
  <c r="X87" i="5"/>
  <c r="Q85" i="6" s="1"/>
  <c r="AA87" i="5"/>
  <c r="U85" i="6" s="1"/>
  <c r="AJ87" i="5"/>
  <c r="AL87" i="5"/>
  <c r="AN87" i="5"/>
  <c r="AP87" i="5"/>
  <c r="BM87" i="5"/>
  <c r="BN87" i="5"/>
  <c r="BO87" i="5"/>
  <c r="BP87" i="5"/>
  <c r="BQ87" i="5"/>
  <c r="D88" i="5"/>
  <c r="R88" i="5"/>
  <c r="I87" i="6" s="1"/>
  <c r="U88" i="5"/>
  <c r="M87" i="6" s="1"/>
  <c r="X88" i="5"/>
  <c r="Q87" i="6" s="1"/>
  <c r="AA88" i="5"/>
  <c r="U87" i="6" s="1"/>
  <c r="AJ88" i="5"/>
  <c r="AL88" i="5"/>
  <c r="AN88" i="5"/>
  <c r="AP88" i="5"/>
  <c r="BM88" i="5"/>
  <c r="BN88" i="5"/>
  <c r="BO88" i="5"/>
  <c r="BP88" i="5"/>
  <c r="BQ88" i="5"/>
  <c r="AJ89" i="5"/>
  <c r="AL89" i="5"/>
  <c r="AN89" i="5"/>
  <c r="AP89" i="5"/>
  <c r="D90" i="5"/>
  <c r="R90" i="5"/>
  <c r="I89" i="6" s="1"/>
  <c r="U90" i="5"/>
  <c r="M89" i="6" s="1"/>
  <c r="X90" i="5"/>
  <c r="Q89" i="6" s="1"/>
  <c r="AA90" i="5"/>
  <c r="U89" i="6" s="1"/>
  <c r="AJ90" i="5"/>
  <c r="AL90" i="5"/>
  <c r="AN90" i="5"/>
  <c r="AP90" i="5"/>
  <c r="BM90" i="5"/>
  <c r="BN90" i="5"/>
  <c r="BO90" i="5"/>
  <c r="BP90" i="5"/>
  <c r="BQ90" i="5"/>
  <c r="D92" i="5"/>
  <c r="R92" i="5"/>
  <c r="I93" i="6" s="1"/>
  <c r="U92" i="5"/>
  <c r="M93" i="6" s="1"/>
  <c r="X92" i="5"/>
  <c r="Q93" i="6" s="1"/>
  <c r="AA92" i="5"/>
  <c r="U93" i="6" s="1"/>
  <c r="AJ92" i="5"/>
  <c r="AL92" i="5"/>
  <c r="AN92" i="5"/>
  <c r="AP92" i="5"/>
  <c r="BM92" i="5"/>
  <c r="BN92" i="5"/>
  <c r="BO92" i="5"/>
  <c r="BP92" i="5"/>
  <c r="BQ92" i="5"/>
  <c r="D93" i="5"/>
  <c r="R93" i="5"/>
  <c r="I95" i="6" s="1"/>
  <c r="U93" i="5"/>
  <c r="M95" i="6" s="1"/>
  <c r="X93" i="5"/>
  <c r="Q95" i="6" s="1"/>
  <c r="AA93" i="5"/>
  <c r="U95" i="6" s="1"/>
  <c r="AJ93" i="5"/>
  <c r="AL93" i="5"/>
  <c r="AN93" i="5"/>
  <c r="AP93" i="5"/>
  <c r="BM93" i="5"/>
  <c r="BN93" i="5"/>
  <c r="BO93" i="5"/>
  <c r="BP93" i="5"/>
  <c r="BQ93" i="5"/>
  <c r="AJ94" i="5"/>
  <c r="AL94" i="5"/>
  <c r="AN94" i="5"/>
  <c r="AP94" i="5"/>
  <c r="D95" i="5"/>
  <c r="R95" i="5"/>
  <c r="I97" i="6" s="1"/>
  <c r="U95" i="5"/>
  <c r="M97" i="6" s="1"/>
  <c r="X95" i="5"/>
  <c r="Q97" i="6" s="1"/>
  <c r="AA95" i="5"/>
  <c r="U97" i="6" s="1"/>
  <c r="AJ95" i="5"/>
  <c r="AL95" i="5"/>
  <c r="AN95" i="5"/>
  <c r="AP95" i="5"/>
  <c r="BM95" i="5"/>
  <c r="BN95" i="5"/>
  <c r="BO95" i="5"/>
  <c r="BP95" i="5"/>
  <c r="BQ95" i="5"/>
  <c r="D96" i="5"/>
  <c r="R96" i="5"/>
  <c r="I99" i="6" s="1"/>
  <c r="U96" i="5"/>
  <c r="M99" i="6" s="1"/>
  <c r="X96" i="5"/>
  <c r="Q99" i="6" s="1"/>
  <c r="AA96" i="5"/>
  <c r="U99" i="6" s="1"/>
  <c r="AJ96" i="5"/>
  <c r="AL96" i="5"/>
  <c r="AN96" i="5"/>
  <c r="AP96" i="5"/>
  <c r="BM96" i="5"/>
  <c r="BN96" i="5"/>
  <c r="BO96" i="5"/>
  <c r="BP96" i="5"/>
  <c r="BQ96" i="5"/>
  <c r="D97" i="5"/>
  <c r="R97" i="5"/>
  <c r="I101" i="6" s="1"/>
  <c r="U97" i="5"/>
  <c r="M101" i="6" s="1"/>
  <c r="X97" i="5"/>
  <c r="Q101" i="6" s="1"/>
  <c r="AA97" i="5"/>
  <c r="U101" i="6" s="1"/>
  <c r="AJ97" i="5"/>
  <c r="AL97" i="5"/>
  <c r="AN97" i="5"/>
  <c r="AP97" i="5"/>
  <c r="BM97" i="5"/>
  <c r="BN97" i="5"/>
  <c r="BO97" i="5"/>
  <c r="BP97" i="5"/>
  <c r="BQ97" i="5"/>
  <c r="D98" i="5"/>
  <c r="R98" i="5"/>
  <c r="I103" i="6" s="1"/>
  <c r="U98" i="5"/>
  <c r="M103" i="6" s="1"/>
  <c r="X98" i="5"/>
  <c r="Q103" i="6" s="1"/>
  <c r="AA98" i="5"/>
  <c r="U103" i="6" s="1"/>
  <c r="AJ98" i="5"/>
  <c r="AL98" i="5"/>
  <c r="AN98" i="5"/>
  <c r="AP98" i="5"/>
  <c r="BM98" i="5"/>
  <c r="BN98" i="5"/>
  <c r="BO98" i="5"/>
  <c r="BP98" i="5"/>
  <c r="BQ98" i="5"/>
  <c r="D99" i="5"/>
  <c r="R99" i="5"/>
  <c r="I105" i="6" s="1"/>
  <c r="U99" i="5"/>
  <c r="M105" i="6" s="1"/>
  <c r="X99" i="5"/>
  <c r="Q105" i="6" s="1"/>
  <c r="AA99" i="5"/>
  <c r="U105" i="6" s="1"/>
  <c r="AJ99" i="5"/>
  <c r="AL99" i="5"/>
  <c r="AN99" i="5"/>
  <c r="AP99" i="5"/>
  <c r="BM99" i="5"/>
  <c r="BN99" i="5"/>
  <c r="BO99" i="5"/>
  <c r="BP99" i="5"/>
  <c r="BQ99" i="5"/>
  <c r="AJ100" i="5"/>
  <c r="AL100" i="5"/>
  <c r="AN100" i="5"/>
  <c r="AP100" i="5"/>
  <c r="D101" i="5"/>
  <c r="R101" i="5"/>
  <c r="I107" i="6" s="1"/>
  <c r="U101" i="5"/>
  <c r="M107" i="6" s="1"/>
  <c r="X101" i="5"/>
  <c r="Q107" i="6" s="1"/>
  <c r="AA101" i="5"/>
  <c r="U107" i="6" s="1"/>
  <c r="AJ101" i="5"/>
  <c r="AL101" i="5"/>
  <c r="AN101" i="5"/>
  <c r="AP101" i="5"/>
  <c r="BM101" i="5"/>
  <c r="BN101" i="5"/>
  <c r="BO101" i="5"/>
  <c r="BP101" i="5"/>
  <c r="BQ101" i="5"/>
  <c r="AJ102" i="5"/>
  <c r="AL102" i="5"/>
  <c r="AN102" i="5"/>
  <c r="AP102" i="5"/>
  <c r="D103" i="5"/>
  <c r="R103" i="5"/>
  <c r="I109" i="6" s="1"/>
  <c r="U103" i="5"/>
  <c r="M109" i="6" s="1"/>
  <c r="X103" i="5"/>
  <c r="Q109" i="6" s="1"/>
  <c r="AA103" i="5"/>
  <c r="U109" i="6" s="1"/>
  <c r="AJ103" i="5"/>
  <c r="AL103" i="5"/>
  <c r="AN103" i="5"/>
  <c r="AP103" i="5"/>
  <c r="BM103" i="5"/>
  <c r="BN103" i="5"/>
  <c r="BO103" i="5"/>
  <c r="BP103" i="5"/>
  <c r="BQ103" i="5"/>
  <c r="AJ104" i="5"/>
  <c r="AL104" i="5"/>
  <c r="AN104" i="5"/>
  <c r="AP104" i="5"/>
  <c r="D105" i="5"/>
  <c r="R105" i="5"/>
  <c r="I111" i="6" s="1"/>
  <c r="U105" i="5"/>
  <c r="M111" i="6" s="1"/>
  <c r="X105" i="5"/>
  <c r="Q111" i="6" s="1"/>
  <c r="AA105" i="5"/>
  <c r="U111" i="6" s="1"/>
  <c r="AJ105" i="5"/>
  <c r="AL105" i="5"/>
  <c r="AN105" i="5"/>
  <c r="AP105" i="5"/>
  <c r="BM105" i="5"/>
  <c r="BN105" i="5"/>
  <c r="BO105" i="5"/>
  <c r="BP105" i="5"/>
  <c r="BQ105" i="5"/>
  <c r="D106" i="5"/>
  <c r="R106" i="5"/>
  <c r="I113" i="6" s="1"/>
  <c r="U106" i="5"/>
  <c r="M113" i="6" s="1"/>
  <c r="X106" i="5"/>
  <c r="Q113" i="6" s="1"/>
  <c r="AA106" i="5"/>
  <c r="U113" i="6" s="1"/>
  <c r="AJ106" i="5"/>
  <c r="AL106" i="5"/>
  <c r="AN106" i="5"/>
  <c r="AP106" i="5"/>
  <c r="BM106" i="5"/>
  <c r="BN106" i="5"/>
  <c r="BO106" i="5"/>
  <c r="BP106" i="5"/>
  <c r="BQ106" i="5"/>
  <c r="AJ107" i="5"/>
  <c r="AL107" i="5"/>
  <c r="AN107" i="5"/>
  <c r="AP107" i="5"/>
  <c r="AJ108" i="5"/>
  <c r="AL108" i="5"/>
  <c r="AN108" i="5"/>
  <c r="AP108" i="5"/>
  <c r="AJ109" i="5"/>
  <c r="AL109" i="5"/>
  <c r="AN109" i="5"/>
  <c r="AP109" i="5"/>
  <c r="D110" i="5"/>
  <c r="R110" i="5"/>
  <c r="I115" i="6" s="1"/>
  <c r="U110" i="5"/>
  <c r="M115" i="6" s="1"/>
  <c r="X110" i="5"/>
  <c r="Q115" i="6" s="1"/>
  <c r="AA110" i="5"/>
  <c r="U115" i="6" s="1"/>
  <c r="AJ110" i="5"/>
  <c r="AL110" i="5"/>
  <c r="AN110" i="5"/>
  <c r="AP110" i="5"/>
  <c r="BM110" i="5"/>
  <c r="BN110" i="5"/>
  <c r="BO110" i="5"/>
  <c r="BP110" i="5"/>
  <c r="BQ110" i="5"/>
  <c r="D111" i="5"/>
  <c r="R111" i="5"/>
  <c r="I117" i="6" s="1"/>
  <c r="U111" i="5"/>
  <c r="M117" i="6" s="1"/>
  <c r="X111" i="5"/>
  <c r="Q117" i="6" s="1"/>
  <c r="AA111" i="5"/>
  <c r="U117" i="6" s="1"/>
  <c r="AJ111" i="5"/>
  <c r="AL111" i="5"/>
  <c r="AN111" i="5"/>
  <c r="AP111" i="5"/>
  <c r="BM111" i="5"/>
  <c r="BN111" i="5"/>
  <c r="BO111" i="5"/>
  <c r="BP111" i="5"/>
  <c r="BQ111" i="5"/>
  <c r="AJ112" i="5"/>
  <c r="AL112" i="5"/>
  <c r="AN112" i="5"/>
  <c r="AP112" i="5"/>
  <c r="D113" i="5"/>
  <c r="R113" i="5"/>
  <c r="I119" i="6" s="1"/>
  <c r="U113" i="5"/>
  <c r="M119" i="6" s="1"/>
  <c r="X113" i="5"/>
  <c r="Q119" i="6" s="1"/>
  <c r="AA113" i="5"/>
  <c r="U119" i="6" s="1"/>
  <c r="AJ113" i="5"/>
  <c r="AL113" i="5"/>
  <c r="AN113" i="5"/>
  <c r="AP113" i="5"/>
  <c r="BM113" i="5"/>
  <c r="BN113" i="5"/>
  <c r="BO113" i="5"/>
  <c r="BP113" i="5"/>
  <c r="BQ113" i="5"/>
  <c r="D114" i="5"/>
  <c r="R114" i="5"/>
  <c r="I121" i="6" s="1"/>
  <c r="U114" i="5"/>
  <c r="M121" i="6" s="1"/>
  <c r="X114" i="5"/>
  <c r="Q121" i="6" s="1"/>
  <c r="AA114" i="5"/>
  <c r="U121" i="6" s="1"/>
  <c r="AJ114" i="5"/>
  <c r="AL114" i="5"/>
  <c r="AN114" i="5"/>
  <c r="AP114" i="5"/>
  <c r="BM114" i="5"/>
  <c r="BN114" i="5"/>
  <c r="BO114" i="5"/>
  <c r="BP114" i="5"/>
  <c r="BQ114" i="5"/>
  <c r="AJ115" i="5"/>
  <c r="AL115" i="5"/>
  <c r="AN115" i="5"/>
  <c r="AP115" i="5"/>
  <c r="D116" i="5"/>
  <c r="R116" i="5"/>
  <c r="I123" i="6" s="1"/>
  <c r="U116" i="5"/>
  <c r="M123" i="6" s="1"/>
  <c r="X116" i="5"/>
  <c r="Q123" i="6" s="1"/>
  <c r="AA116" i="5"/>
  <c r="U123" i="6" s="1"/>
  <c r="AJ116" i="5"/>
  <c r="AL116" i="5"/>
  <c r="AN116" i="5"/>
  <c r="AP116" i="5"/>
  <c r="BM116" i="5"/>
  <c r="BN116" i="5"/>
  <c r="BO116" i="5"/>
  <c r="BP116" i="5"/>
  <c r="BQ116" i="5"/>
  <c r="D117" i="5"/>
  <c r="R117" i="5"/>
  <c r="I125" i="6" s="1"/>
  <c r="U117" i="5"/>
  <c r="M125" i="6" s="1"/>
  <c r="X117" i="5"/>
  <c r="Q125" i="6" s="1"/>
  <c r="AA117" i="5"/>
  <c r="U125" i="6" s="1"/>
  <c r="AJ117" i="5"/>
  <c r="AL117" i="5"/>
  <c r="AN117" i="5"/>
  <c r="AP117" i="5"/>
  <c r="BM117" i="5"/>
  <c r="BN117" i="5"/>
  <c r="BO117" i="5"/>
  <c r="BP117" i="5"/>
  <c r="BQ117" i="5"/>
  <c r="D118" i="5"/>
  <c r="R118" i="5"/>
  <c r="I127" i="6" s="1"/>
  <c r="U118" i="5"/>
  <c r="M127" i="6" s="1"/>
  <c r="X118" i="5"/>
  <c r="Q127" i="6" s="1"/>
  <c r="AA118" i="5"/>
  <c r="U127" i="6" s="1"/>
  <c r="AJ118" i="5"/>
  <c r="AL118" i="5"/>
  <c r="AN118" i="5"/>
  <c r="AP118" i="5"/>
  <c r="BM118" i="5"/>
  <c r="BN118" i="5"/>
  <c r="BO118" i="5"/>
  <c r="BP118" i="5"/>
  <c r="BQ118" i="5"/>
  <c r="AJ119" i="5"/>
  <c r="AL119" i="5"/>
  <c r="AN119" i="5"/>
  <c r="AP119" i="5"/>
  <c r="D120" i="5"/>
  <c r="R120" i="5"/>
  <c r="I129" i="6" s="1"/>
  <c r="U120" i="5"/>
  <c r="M129" i="6" s="1"/>
  <c r="X120" i="5"/>
  <c r="Q129" i="6" s="1"/>
  <c r="AA120" i="5"/>
  <c r="U129" i="6" s="1"/>
  <c r="AJ120" i="5"/>
  <c r="AL120" i="5"/>
  <c r="AN120" i="5"/>
  <c r="AP120" i="5"/>
  <c r="BM120" i="5"/>
  <c r="BN120" i="5"/>
  <c r="BO120" i="5"/>
  <c r="BP120" i="5"/>
  <c r="BQ120" i="5"/>
  <c r="D121" i="5"/>
  <c r="R121" i="5"/>
  <c r="I131" i="6" s="1"/>
  <c r="U121" i="5"/>
  <c r="M131" i="6" s="1"/>
  <c r="X121" i="5"/>
  <c r="Q131" i="6" s="1"/>
  <c r="AA121" i="5"/>
  <c r="U131" i="6" s="1"/>
  <c r="AJ121" i="5"/>
  <c r="AL121" i="5"/>
  <c r="AN121" i="5"/>
  <c r="AP121" i="5"/>
  <c r="BM121" i="5"/>
  <c r="BN121" i="5"/>
  <c r="BO121" i="5"/>
  <c r="BP121" i="5"/>
  <c r="BQ121" i="5"/>
  <c r="AJ122" i="5"/>
  <c r="AL122" i="5"/>
  <c r="AN122" i="5"/>
  <c r="AP122" i="5"/>
  <c r="D123" i="5"/>
  <c r="R123" i="5"/>
  <c r="I133" i="6" s="1"/>
  <c r="U123" i="5"/>
  <c r="M133" i="6" s="1"/>
  <c r="X123" i="5"/>
  <c r="Q133" i="6" s="1"/>
  <c r="AA123" i="5"/>
  <c r="U133" i="6" s="1"/>
  <c r="AJ123" i="5"/>
  <c r="AL123" i="5"/>
  <c r="AN123" i="5"/>
  <c r="AP123" i="5"/>
  <c r="BM123" i="5"/>
  <c r="BN123" i="5"/>
  <c r="BO123" i="5"/>
  <c r="BP123" i="5"/>
  <c r="BQ123" i="5"/>
  <c r="AJ124" i="5"/>
  <c r="AL124" i="5"/>
  <c r="AN124" i="5"/>
  <c r="AP124" i="5"/>
  <c r="D128" i="5"/>
  <c r="R128" i="5"/>
  <c r="I141" i="6" s="1"/>
  <c r="U128" i="5"/>
  <c r="M141" i="6" s="1"/>
  <c r="X128" i="5"/>
  <c r="Q141" i="6" s="1"/>
  <c r="AA128" i="5"/>
  <c r="U141" i="6" s="1"/>
  <c r="AJ128" i="5"/>
  <c r="AL128" i="5"/>
  <c r="AN128" i="5"/>
  <c r="AP128" i="5"/>
  <c r="BM128" i="5"/>
  <c r="BN128" i="5"/>
  <c r="BO128" i="5"/>
  <c r="BP128" i="5"/>
  <c r="BQ128" i="5"/>
  <c r="D125" i="5"/>
  <c r="R125" i="5"/>
  <c r="I135" i="6" s="1"/>
  <c r="U125" i="5"/>
  <c r="M135" i="6" s="1"/>
  <c r="X125" i="5"/>
  <c r="Q135" i="6" s="1"/>
  <c r="AA125" i="5"/>
  <c r="U135" i="6" s="1"/>
  <c r="AJ125" i="5"/>
  <c r="AL125" i="5"/>
  <c r="AN125" i="5"/>
  <c r="AP125" i="5"/>
  <c r="BM125" i="5"/>
  <c r="BN125" i="5"/>
  <c r="BO125" i="5"/>
  <c r="BP125" i="5"/>
  <c r="BQ125" i="5"/>
  <c r="D127" i="5"/>
  <c r="R127" i="5"/>
  <c r="I139" i="6" s="1"/>
  <c r="U127" i="5"/>
  <c r="M139" i="6" s="1"/>
  <c r="X127" i="5"/>
  <c r="Q139" i="6" s="1"/>
  <c r="AA127" i="5"/>
  <c r="U139" i="6" s="1"/>
  <c r="AJ127" i="5"/>
  <c r="AL127" i="5"/>
  <c r="AN127" i="5"/>
  <c r="AP127" i="5"/>
  <c r="BM127" i="5"/>
  <c r="BN127" i="5"/>
  <c r="BO127" i="5"/>
  <c r="BP127" i="5"/>
  <c r="BQ127" i="5"/>
  <c r="AJ129" i="5"/>
  <c r="AL129" i="5"/>
  <c r="AN129" i="5"/>
  <c r="AP129" i="5"/>
  <c r="AJ130" i="5"/>
  <c r="AL130" i="5"/>
  <c r="AN130" i="5"/>
  <c r="AP130" i="5"/>
  <c r="AJ131" i="5"/>
  <c r="AL131" i="5"/>
  <c r="AN131" i="5"/>
  <c r="AP131" i="5"/>
  <c r="D132" i="5"/>
  <c r="R132" i="5"/>
  <c r="I143" i="6" s="1"/>
  <c r="U132" i="5"/>
  <c r="M143" i="6" s="1"/>
  <c r="X132" i="5"/>
  <c r="Q143" i="6" s="1"/>
  <c r="AA132" i="5"/>
  <c r="U143" i="6" s="1"/>
  <c r="AJ132" i="5"/>
  <c r="AL132" i="5"/>
  <c r="AN132" i="5"/>
  <c r="AP132" i="5"/>
  <c r="BM132" i="5"/>
  <c r="BN132" i="5"/>
  <c r="BO132" i="5"/>
  <c r="BP132" i="5"/>
  <c r="BQ132" i="5"/>
  <c r="D133" i="5"/>
  <c r="R133" i="5"/>
  <c r="I145" i="6" s="1"/>
  <c r="U133" i="5"/>
  <c r="M145" i="6" s="1"/>
  <c r="X133" i="5"/>
  <c r="Q145" i="6" s="1"/>
  <c r="AA133" i="5"/>
  <c r="U145" i="6" s="1"/>
  <c r="AJ133" i="5"/>
  <c r="AL133" i="5"/>
  <c r="AN133" i="5"/>
  <c r="AP133" i="5"/>
  <c r="BM133" i="5"/>
  <c r="BN133" i="5"/>
  <c r="BO133" i="5"/>
  <c r="BP133" i="5"/>
  <c r="BQ133" i="5"/>
  <c r="D134" i="5"/>
  <c r="R134" i="5"/>
  <c r="I147" i="6" s="1"/>
  <c r="U134" i="5"/>
  <c r="M147" i="6" s="1"/>
  <c r="X134" i="5"/>
  <c r="Q147" i="6" s="1"/>
  <c r="AA134" i="5"/>
  <c r="U147" i="6" s="1"/>
  <c r="AJ134" i="5"/>
  <c r="AL134" i="5"/>
  <c r="AN134" i="5"/>
  <c r="AP134" i="5"/>
  <c r="BM134" i="5"/>
  <c r="BN134" i="5"/>
  <c r="BO134" i="5"/>
  <c r="BP134" i="5"/>
  <c r="BQ134" i="5"/>
  <c r="D135" i="5"/>
  <c r="R135" i="5"/>
  <c r="I149" i="6" s="1"/>
  <c r="U135" i="5"/>
  <c r="M149" i="6" s="1"/>
  <c r="X135" i="5"/>
  <c r="Q149" i="6" s="1"/>
  <c r="AA135" i="5"/>
  <c r="U149" i="6" s="1"/>
  <c r="AJ135" i="5"/>
  <c r="AL135" i="5"/>
  <c r="AN135" i="5"/>
  <c r="AP135" i="5"/>
  <c r="BM135" i="5"/>
  <c r="BN135" i="5"/>
  <c r="BO135" i="5"/>
  <c r="BP135" i="5"/>
  <c r="BQ135" i="5"/>
  <c r="D136" i="5"/>
  <c r="R136" i="5"/>
  <c r="I151" i="6" s="1"/>
  <c r="U136" i="5"/>
  <c r="M151" i="6" s="1"/>
  <c r="X136" i="5"/>
  <c r="Q151" i="6" s="1"/>
  <c r="AA136" i="5"/>
  <c r="U151" i="6" s="1"/>
  <c r="AJ136" i="5"/>
  <c r="AL136" i="5"/>
  <c r="AN136" i="5"/>
  <c r="AP136" i="5"/>
  <c r="BM136" i="5"/>
  <c r="BN136" i="5"/>
  <c r="BO136" i="5"/>
  <c r="BP136" i="5"/>
  <c r="BQ136" i="5"/>
  <c r="D137" i="5"/>
  <c r="R137" i="5"/>
  <c r="I153" i="6" s="1"/>
  <c r="U137" i="5"/>
  <c r="M153" i="6" s="1"/>
  <c r="X137" i="5"/>
  <c r="Q153" i="6" s="1"/>
  <c r="AA137" i="5"/>
  <c r="U153" i="6" s="1"/>
  <c r="AJ137" i="5"/>
  <c r="AL137" i="5"/>
  <c r="AN137" i="5"/>
  <c r="AP137" i="5"/>
  <c r="BM137" i="5"/>
  <c r="BN137" i="5"/>
  <c r="BO137" i="5"/>
  <c r="BP137" i="5"/>
  <c r="BQ137" i="5"/>
  <c r="D138" i="5"/>
  <c r="R138" i="5"/>
  <c r="I155" i="6" s="1"/>
  <c r="U138" i="5"/>
  <c r="M155" i="6" s="1"/>
  <c r="X138" i="5"/>
  <c r="Q155" i="6" s="1"/>
  <c r="AA138" i="5"/>
  <c r="U155" i="6" s="1"/>
  <c r="AJ138" i="5"/>
  <c r="AL138" i="5"/>
  <c r="AN138" i="5"/>
  <c r="AP138" i="5"/>
  <c r="BM138" i="5"/>
  <c r="BN138" i="5"/>
  <c r="BO138" i="5"/>
  <c r="BP138" i="5"/>
  <c r="BQ138" i="5"/>
  <c r="D139" i="5"/>
  <c r="R139" i="5"/>
  <c r="I157" i="6" s="1"/>
  <c r="U139" i="5"/>
  <c r="M157" i="6" s="1"/>
  <c r="X139" i="5"/>
  <c r="Q157" i="6" s="1"/>
  <c r="AA139" i="5"/>
  <c r="U157" i="6" s="1"/>
  <c r="AJ139" i="5"/>
  <c r="AL139" i="5"/>
  <c r="AN139" i="5"/>
  <c r="AP139" i="5"/>
  <c r="BM139" i="5"/>
  <c r="BN139" i="5"/>
  <c r="BO139" i="5"/>
  <c r="BP139" i="5"/>
  <c r="BQ139" i="5"/>
  <c r="D140" i="5"/>
  <c r="R140" i="5"/>
  <c r="I159" i="6" s="1"/>
  <c r="U140" i="5"/>
  <c r="M159" i="6" s="1"/>
  <c r="X140" i="5"/>
  <c r="Q159" i="6" s="1"/>
  <c r="AA140" i="5"/>
  <c r="U159" i="6" s="1"/>
  <c r="AJ140" i="5"/>
  <c r="AL140" i="5"/>
  <c r="AN140" i="5"/>
  <c r="AP140" i="5"/>
  <c r="BM140" i="5"/>
  <c r="BN140" i="5"/>
  <c r="BO140" i="5"/>
  <c r="BP140" i="5"/>
  <c r="BQ140" i="5"/>
  <c r="D141" i="5"/>
  <c r="R141" i="5"/>
  <c r="I161" i="6" s="1"/>
  <c r="U141" i="5"/>
  <c r="M161" i="6" s="1"/>
  <c r="X141" i="5"/>
  <c r="Q161" i="6" s="1"/>
  <c r="AA141" i="5"/>
  <c r="U161" i="6" s="1"/>
  <c r="AJ141" i="5"/>
  <c r="AL141" i="5"/>
  <c r="AN141" i="5"/>
  <c r="AP141" i="5"/>
  <c r="BM141" i="5"/>
  <c r="BN141" i="5"/>
  <c r="BO141" i="5"/>
  <c r="BP141" i="5"/>
  <c r="BQ141" i="5"/>
  <c r="D142" i="5"/>
  <c r="R142" i="5"/>
  <c r="U142" i="5"/>
  <c r="M163" i="6" s="1"/>
  <c r="X142" i="5"/>
  <c r="Q163" i="6" s="1"/>
  <c r="AA142" i="5"/>
  <c r="U163" i="6" s="1"/>
  <c r="AJ142" i="5"/>
  <c r="AL142" i="5"/>
  <c r="AN142" i="5"/>
  <c r="AP142" i="5"/>
  <c r="BM142" i="5"/>
  <c r="BN142" i="5"/>
  <c r="BO142" i="5"/>
  <c r="BP142" i="5"/>
  <c r="BQ142" i="5"/>
  <c r="D144" i="5"/>
  <c r="R144" i="5"/>
  <c r="U144" i="5"/>
  <c r="X144" i="5"/>
  <c r="AA144" i="5"/>
  <c r="AJ144" i="5"/>
  <c r="AL144" i="5"/>
  <c r="AN144" i="5"/>
  <c r="AP144" i="5"/>
  <c r="BM144" i="5"/>
  <c r="BN144" i="5"/>
  <c r="BO144" i="5"/>
  <c r="BP144" i="5"/>
  <c r="BQ144" i="5"/>
  <c r="D145" i="5"/>
  <c r="R145" i="5"/>
  <c r="I169" i="6" s="1"/>
  <c r="U145" i="5"/>
  <c r="M169" i="6" s="1"/>
  <c r="X145" i="5"/>
  <c r="Q169" i="6" s="1"/>
  <c r="AA145" i="5"/>
  <c r="U169" i="6" s="1"/>
  <c r="AJ145" i="5"/>
  <c r="AL145" i="5"/>
  <c r="AN145" i="5"/>
  <c r="AP145" i="5"/>
  <c r="BM145" i="5"/>
  <c r="BN145" i="5"/>
  <c r="BO145" i="5"/>
  <c r="BP145" i="5"/>
  <c r="BQ145" i="5"/>
  <c r="D146" i="5"/>
  <c r="R146" i="5"/>
  <c r="I171" i="6" s="1"/>
  <c r="U146" i="5"/>
  <c r="M171" i="6" s="1"/>
  <c r="X146" i="5"/>
  <c r="Q171" i="6" s="1"/>
  <c r="AA146" i="5"/>
  <c r="U171" i="6" s="1"/>
  <c r="AJ146" i="5"/>
  <c r="AL146" i="5"/>
  <c r="AN146" i="5"/>
  <c r="AP146" i="5"/>
  <c r="BM146" i="5"/>
  <c r="BN146" i="5"/>
  <c r="BO146" i="5"/>
  <c r="BP146" i="5"/>
  <c r="BQ146" i="5"/>
  <c r="D147" i="5"/>
  <c r="R147" i="5"/>
  <c r="I173" i="6" s="1"/>
  <c r="U147" i="5"/>
  <c r="M173" i="6" s="1"/>
  <c r="X147" i="5"/>
  <c r="Q173" i="6" s="1"/>
  <c r="AA147" i="5"/>
  <c r="U173" i="6" s="1"/>
  <c r="AJ147" i="5"/>
  <c r="AL147" i="5"/>
  <c r="AN147" i="5"/>
  <c r="AP147" i="5"/>
  <c r="BM147" i="5"/>
  <c r="BN147" i="5"/>
  <c r="BO147" i="5"/>
  <c r="BP147" i="5"/>
  <c r="BQ147" i="5"/>
  <c r="D148" i="5"/>
  <c r="R148" i="5"/>
  <c r="I175" i="6" s="1"/>
  <c r="U148" i="5"/>
  <c r="M175" i="6" s="1"/>
  <c r="X148" i="5"/>
  <c r="Q175" i="6" s="1"/>
  <c r="AA148" i="5"/>
  <c r="U175" i="6" s="1"/>
  <c r="AJ148" i="5"/>
  <c r="AL148" i="5"/>
  <c r="AN148" i="5"/>
  <c r="AP148" i="5"/>
  <c r="BM148" i="5"/>
  <c r="BN148" i="5"/>
  <c r="BO148" i="5"/>
  <c r="BP148" i="5"/>
  <c r="BQ148" i="5"/>
  <c r="D149" i="5"/>
  <c r="R149" i="5"/>
  <c r="I177" i="6" s="1"/>
  <c r="U149" i="5"/>
  <c r="M177" i="6" s="1"/>
  <c r="X149" i="5"/>
  <c r="Q177" i="6" s="1"/>
  <c r="AA149" i="5"/>
  <c r="U177" i="6" s="1"/>
  <c r="AJ149" i="5"/>
  <c r="AL149" i="5"/>
  <c r="AN149" i="5"/>
  <c r="AP149" i="5"/>
  <c r="BM149" i="5"/>
  <c r="BN149" i="5"/>
  <c r="BO149" i="5"/>
  <c r="BP149" i="5"/>
  <c r="BQ149" i="5"/>
  <c r="AJ150" i="5"/>
  <c r="AL150" i="5"/>
  <c r="AN150" i="5"/>
  <c r="AP150" i="5"/>
  <c r="D151" i="5"/>
  <c r="R151" i="5"/>
  <c r="I179" i="6" s="1"/>
  <c r="U151" i="5"/>
  <c r="M179" i="6" s="1"/>
  <c r="X151" i="5"/>
  <c r="Q179" i="6" s="1"/>
  <c r="AA151" i="5"/>
  <c r="U179" i="6" s="1"/>
  <c r="AJ151" i="5"/>
  <c r="AL151" i="5"/>
  <c r="AN151" i="5"/>
  <c r="AP151" i="5"/>
  <c r="BM151" i="5"/>
  <c r="BN151" i="5"/>
  <c r="BO151" i="5"/>
  <c r="BP151" i="5"/>
  <c r="BQ151" i="5"/>
  <c r="D152" i="5"/>
  <c r="R152" i="5"/>
  <c r="I181" i="6" s="1"/>
  <c r="U152" i="5"/>
  <c r="M181" i="6" s="1"/>
  <c r="X152" i="5"/>
  <c r="Q181" i="6" s="1"/>
  <c r="AA152" i="5"/>
  <c r="U181" i="6" s="1"/>
  <c r="AJ152" i="5"/>
  <c r="AL152" i="5"/>
  <c r="AN152" i="5"/>
  <c r="AP152" i="5"/>
  <c r="BM152" i="5"/>
  <c r="BN152" i="5"/>
  <c r="BO152" i="5"/>
  <c r="BP152" i="5"/>
  <c r="BQ152" i="5"/>
  <c r="D153" i="5"/>
  <c r="R153" i="5"/>
  <c r="I183" i="6" s="1"/>
  <c r="U153" i="5"/>
  <c r="M183" i="6" s="1"/>
  <c r="X153" i="5"/>
  <c r="Q183" i="6" s="1"/>
  <c r="AA153" i="5"/>
  <c r="U183" i="6" s="1"/>
  <c r="AJ153" i="5"/>
  <c r="AL153" i="5"/>
  <c r="AN153" i="5"/>
  <c r="AP153" i="5"/>
  <c r="BM153" i="5"/>
  <c r="BN153" i="5"/>
  <c r="BO153" i="5"/>
  <c r="BP153" i="5"/>
  <c r="BQ153" i="5"/>
  <c r="D154" i="5"/>
  <c r="R154" i="5"/>
  <c r="I185" i="6" s="1"/>
  <c r="U154" i="5"/>
  <c r="M185" i="6" s="1"/>
  <c r="X154" i="5"/>
  <c r="Q185" i="6" s="1"/>
  <c r="AA154" i="5"/>
  <c r="U185" i="6" s="1"/>
  <c r="AJ154" i="5"/>
  <c r="AL154" i="5"/>
  <c r="AN154" i="5"/>
  <c r="AP154" i="5"/>
  <c r="BM154" i="5"/>
  <c r="BN154" i="5"/>
  <c r="BO154" i="5"/>
  <c r="BP154" i="5"/>
  <c r="BQ154" i="5"/>
  <c r="D155" i="5"/>
  <c r="R155" i="5"/>
  <c r="I187" i="6" s="1"/>
  <c r="U155" i="5"/>
  <c r="M187" i="6" s="1"/>
  <c r="X155" i="5"/>
  <c r="Q187" i="6" s="1"/>
  <c r="AA155" i="5"/>
  <c r="U187" i="6" s="1"/>
  <c r="AJ155" i="5"/>
  <c r="AL155" i="5"/>
  <c r="AN155" i="5"/>
  <c r="AP155" i="5"/>
  <c r="BM155" i="5"/>
  <c r="BN155" i="5"/>
  <c r="BO155" i="5"/>
  <c r="BP155" i="5"/>
  <c r="BQ155" i="5"/>
  <c r="D156" i="5"/>
  <c r="R156" i="5"/>
  <c r="I189" i="6" s="1"/>
  <c r="U156" i="5"/>
  <c r="M189" i="6" s="1"/>
  <c r="X156" i="5"/>
  <c r="Q189" i="6" s="1"/>
  <c r="AA156" i="5"/>
  <c r="U189" i="6" s="1"/>
  <c r="AJ156" i="5"/>
  <c r="AL156" i="5"/>
  <c r="AN156" i="5"/>
  <c r="AP156" i="5"/>
  <c r="BM156" i="5"/>
  <c r="BN156" i="5"/>
  <c r="BO156" i="5"/>
  <c r="BP156" i="5"/>
  <c r="BQ156" i="5"/>
  <c r="D157" i="5"/>
  <c r="R157" i="5"/>
  <c r="I191" i="6" s="1"/>
  <c r="U157" i="5"/>
  <c r="M191" i="6" s="1"/>
  <c r="X157" i="5"/>
  <c r="Q191" i="6" s="1"/>
  <c r="AA157" i="5"/>
  <c r="U191" i="6" s="1"/>
  <c r="AJ157" i="5"/>
  <c r="AL157" i="5"/>
  <c r="AN157" i="5"/>
  <c r="AP157" i="5"/>
  <c r="BM157" i="5"/>
  <c r="BN157" i="5"/>
  <c r="BO157" i="5"/>
  <c r="BP157" i="5"/>
  <c r="BQ157" i="5"/>
  <c r="D158" i="5"/>
  <c r="R158" i="5"/>
  <c r="I193" i="6" s="1"/>
  <c r="U158" i="5"/>
  <c r="M193" i="6" s="1"/>
  <c r="X158" i="5"/>
  <c r="Q193" i="6" s="1"/>
  <c r="AA158" i="5"/>
  <c r="U193" i="6" s="1"/>
  <c r="AJ158" i="5"/>
  <c r="AL158" i="5"/>
  <c r="AN158" i="5"/>
  <c r="AP158" i="5"/>
  <c r="BM158" i="5"/>
  <c r="BN158" i="5"/>
  <c r="BO158" i="5"/>
  <c r="BP158" i="5"/>
  <c r="BQ158" i="5"/>
  <c r="D159" i="5"/>
  <c r="R159" i="5"/>
  <c r="I195" i="6" s="1"/>
  <c r="U159" i="5"/>
  <c r="M195" i="6" s="1"/>
  <c r="X159" i="5"/>
  <c r="Q195" i="6" s="1"/>
  <c r="AA159" i="5"/>
  <c r="U195" i="6" s="1"/>
  <c r="AJ159" i="5"/>
  <c r="AL159" i="5"/>
  <c r="AN159" i="5"/>
  <c r="AP159" i="5"/>
  <c r="BM159" i="5"/>
  <c r="BN159" i="5"/>
  <c r="BO159" i="5"/>
  <c r="BP159" i="5"/>
  <c r="BQ159" i="5"/>
  <c r="D163" i="5"/>
  <c r="R163" i="5"/>
  <c r="I201" i="6" s="1"/>
  <c r="U163" i="5"/>
  <c r="M201" i="6" s="1"/>
  <c r="X163" i="5"/>
  <c r="Q201" i="6" s="1"/>
  <c r="AA163" i="5"/>
  <c r="U201" i="6" s="1"/>
  <c r="AJ163" i="5"/>
  <c r="AL163" i="5"/>
  <c r="AN163" i="5"/>
  <c r="AP163" i="5"/>
  <c r="BM163" i="5"/>
  <c r="BN163" i="5"/>
  <c r="BO163" i="5"/>
  <c r="BP163" i="5"/>
  <c r="BQ163" i="5"/>
  <c r="D164" i="5"/>
  <c r="R164" i="5"/>
  <c r="I203" i="6" s="1"/>
  <c r="U164" i="5"/>
  <c r="M203" i="6" s="1"/>
  <c r="X164" i="5"/>
  <c r="Q203" i="6" s="1"/>
  <c r="AA164" i="5"/>
  <c r="U203" i="6" s="1"/>
  <c r="AJ164" i="5"/>
  <c r="AL164" i="5"/>
  <c r="AN164" i="5"/>
  <c r="AP164" i="5"/>
  <c r="BM164" i="5"/>
  <c r="BN164" i="5"/>
  <c r="BO164" i="5"/>
  <c r="BP164" i="5"/>
  <c r="BQ164" i="5"/>
  <c r="D165" i="5"/>
  <c r="R165" i="5"/>
  <c r="I205" i="6" s="1"/>
  <c r="U165" i="5"/>
  <c r="M205" i="6" s="1"/>
  <c r="X165" i="5"/>
  <c r="Q205" i="6" s="1"/>
  <c r="AA165" i="5"/>
  <c r="U205" i="6" s="1"/>
  <c r="AJ165" i="5"/>
  <c r="AL165" i="5"/>
  <c r="AN165" i="5"/>
  <c r="AP165" i="5"/>
  <c r="BM165" i="5"/>
  <c r="BN165" i="5"/>
  <c r="BO165" i="5"/>
  <c r="BP165" i="5"/>
  <c r="BQ165" i="5"/>
  <c r="AJ166" i="5"/>
  <c r="AL166" i="5"/>
  <c r="AN166" i="5"/>
  <c r="AP166" i="5"/>
  <c r="D167" i="5"/>
  <c r="R167" i="5"/>
  <c r="I207" i="6" s="1"/>
  <c r="U167" i="5"/>
  <c r="M207" i="6" s="1"/>
  <c r="X167" i="5"/>
  <c r="Q207" i="6" s="1"/>
  <c r="AA167" i="5"/>
  <c r="U207" i="6" s="1"/>
  <c r="AJ167" i="5"/>
  <c r="AL167" i="5"/>
  <c r="AN167" i="5"/>
  <c r="AP167" i="5"/>
  <c r="BM167" i="5"/>
  <c r="BN167" i="5"/>
  <c r="BO167" i="5"/>
  <c r="BP167" i="5"/>
  <c r="BQ167" i="5"/>
  <c r="D168" i="5"/>
  <c r="R168" i="5"/>
  <c r="I209" i="6" s="1"/>
  <c r="U168" i="5"/>
  <c r="M209" i="6" s="1"/>
  <c r="X168" i="5"/>
  <c r="Q209" i="6" s="1"/>
  <c r="AA168" i="5"/>
  <c r="U209" i="6" s="1"/>
  <c r="AJ168" i="5"/>
  <c r="AL168" i="5"/>
  <c r="AN168" i="5"/>
  <c r="AP168" i="5"/>
  <c r="BM168" i="5"/>
  <c r="BN168" i="5"/>
  <c r="BO168" i="5"/>
  <c r="BP168" i="5"/>
  <c r="BQ168" i="5"/>
  <c r="D169" i="5"/>
  <c r="R169" i="5"/>
  <c r="I211" i="6" s="1"/>
  <c r="U169" i="5"/>
  <c r="M211" i="6" s="1"/>
  <c r="X169" i="5"/>
  <c r="Q211" i="6" s="1"/>
  <c r="AA169" i="5"/>
  <c r="U211" i="6" s="1"/>
  <c r="AJ169" i="5"/>
  <c r="AL169" i="5"/>
  <c r="AN169" i="5"/>
  <c r="AP169" i="5"/>
  <c r="BM169" i="5"/>
  <c r="BN169" i="5"/>
  <c r="BO169" i="5"/>
  <c r="BP169" i="5"/>
  <c r="BQ169" i="5"/>
  <c r="D170" i="5"/>
  <c r="R170" i="5"/>
  <c r="I213" i="6" s="1"/>
  <c r="U170" i="5"/>
  <c r="M213" i="6" s="1"/>
  <c r="X170" i="5"/>
  <c r="Q213" i="6" s="1"/>
  <c r="AA170" i="5"/>
  <c r="U213" i="6" s="1"/>
  <c r="AJ170" i="5"/>
  <c r="AL170" i="5"/>
  <c r="AN170" i="5"/>
  <c r="AP170" i="5"/>
  <c r="BM170" i="5"/>
  <c r="BN170" i="5"/>
  <c r="BO170" i="5"/>
  <c r="BP170" i="5"/>
  <c r="BQ170" i="5"/>
  <c r="D171" i="5"/>
  <c r="R171" i="5"/>
  <c r="I215" i="6" s="1"/>
  <c r="U171" i="5"/>
  <c r="M215" i="6" s="1"/>
  <c r="X171" i="5"/>
  <c r="Q215" i="6" s="1"/>
  <c r="AA171" i="5"/>
  <c r="U215" i="6" s="1"/>
  <c r="AJ171" i="5"/>
  <c r="AL171" i="5"/>
  <c r="AN171" i="5"/>
  <c r="AP171" i="5"/>
  <c r="BM171" i="5"/>
  <c r="BN171" i="5"/>
  <c r="BO171" i="5"/>
  <c r="BP171" i="5"/>
  <c r="BQ171" i="5"/>
  <c r="AJ172" i="5"/>
  <c r="AL172" i="5"/>
  <c r="AN172" i="5"/>
  <c r="AP172" i="5"/>
  <c r="D173" i="5"/>
  <c r="R173" i="5"/>
  <c r="I217" i="6" s="1"/>
  <c r="U173" i="5"/>
  <c r="M217" i="6" s="1"/>
  <c r="X173" i="5"/>
  <c r="Q217" i="6" s="1"/>
  <c r="AA173" i="5"/>
  <c r="U217" i="6" s="1"/>
  <c r="AJ173" i="5"/>
  <c r="AL173" i="5"/>
  <c r="AN173" i="5"/>
  <c r="AP173" i="5"/>
  <c r="BM173" i="5"/>
  <c r="BN173" i="5"/>
  <c r="BO173" i="5"/>
  <c r="BP173" i="5"/>
  <c r="BQ173" i="5"/>
  <c r="D174" i="5"/>
  <c r="R174" i="5"/>
  <c r="I219" i="6" s="1"/>
  <c r="U174" i="5"/>
  <c r="M219" i="6" s="1"/>
  <c r="X174" i="5"/>
  <c r="Q219" i="6" s="1"/>
  <c r="AA174" i="5"/>
  <c r="U219" i="6" s="1"/>
  <c r="AJ174" i="5"/>
  <c r="AL174" i="5"/>
  <c r="AN174" i="5"/>
  <c r="AP174" i="5"/>
  <c r="BM174" i="5"/>
  <c r="BN174" i="5"/>
  <c r="BO174" i="5"/>
  <c r="BP174" i="5"/>
  <c r="BQ174" i="5"/>
  <c r="D175" i="5"/>
  <c r="R175" i="5"/>
  <c r="I221" i="6" s="1"/>
  <c r="U175" i="5"/>
  <c r="M221" i="6" s="1"/>
  <c r="X175" i="5"/>
  <c r="Q221" i="6" s="1"/>
  <c r="AA175" i="5"/>
  <c r="U221" i="6" s="1"/>
  <c r="AJ175" i="5"/>
  <c r="AL175" i="5"/>
  <c r="AN175" i="5"/>
  <c r="AP175" i="5"/>
  <c r="BM175" i="5"/>
  <c r="BN175" i="5"/>
  <c r="BO175" i="5"/>
  <c r="BP175" i="5"/>
  <c r="BQ175" i="5"/>
  <c r="AJ176" i="5"/>
  <c r="AL176" i="5"/>
  <c r="AN176" i="5"/>
  <c r="AP176" i="5"/>
  <c r="D177" i="5"/>
  <c r="R177" i="5"/>
  <c r="I223" i="6" s="1"/>
  <c r="U177" i="5"/>
  <c r="M223" i="6" s="1"/>
  <c r="X177" i="5"/>
  <c r="Q223" i="6" s="1"/>
  <c r="AA177" i="5"/>
  <c r="U223" i="6" s="1"/>
  <c r="AJ177" i="5"/>
  <c r="AL177" i="5"/>
  <c r="AN177" i="5"/>
  <c r="AP177" i="5"/>
  <c r="BM177" i="5"/>
  <c r="BN177" i="5"/>
  <c r="BO177" i="5"/>
  <c r="BP177" i="5"/>
  <c r="BQ177" i="5"/>
  <c r="D178" i="5"/>
  <c r="R178" i="5"/>
  <c r="I225" i="6" s="1"/>
  <c r="U178" i="5"/>
  <c r="M225" i="6" s="1"/>
  <c r="X178" i="5"/>
  <c r="Q225" i="6" s="1"/>
  <c r="AA178" i="5"/>
  <c r="U225" i="6" s="1"/>
  <c r="AJ178" i="5"/>
  <c r="AL178" i="5"/>
  <c r="AN178" i="5"/>
  <c r="AP178" i="5"/>
  <c r="BM178" i="5"/>
  <c r="BN178" i="5"/>
  <c r="BO178" i="5"/>
  <c r="BP178" i="5"/>
  <c r="BQ178" i="5"/>
  <c r="D179" i="5"/>
  <c r="R179" i="5"/>
  <c r="I227" i="6" s="1"/>
  <c r="U179" i="5"/>
  <c r="M227" i="6" s="1"/>
  <c r="X179" i="5"/>
  <c r="Q227" i="6" s="1"/>
  <c r="AA179" i="5"/>
  <c r="U227" i="6" s="1"/>
  <c r="AJ179" i="5"/>
  <c r="AL179" i="5"/>
  <c r="AN179" i="5"/>
  <c r="AP179" i="5"/>
  <c r="BM179" i="5"/>
  <c r="BN179" i="5"/>
  <c r="BO179" i="5"/>
  <c r="BP179" i="5"/>
  <c r="BQ179" i="5"/>
  <c r="D180" i="5"/>
  <c r="R180" i="5"/>
  <c r="I229" i="6" s="1"/>
  <c r="U180" i="5"/>
  <c r="M229" i="6" s="1"/>
  <c r="X180" i="5"/>
  <c r="Q229" i="6" s="1"/>
  <c r="AA180" i="5"/>
  <c r="U229" i="6" s="1"/>
  <c r="AJ180" i="5"/>
  <c r="AL180" i="5"/>
  <c r="AN180" i="5"/>
  <c r="AP180" i="5"/>
  <c r="BM180" i="5"/>
  <c r="BN180" i="5"/>
  <c r="BO180" i="5"/>
  <c r="BP180" i="5"/>
  <c r="BQ180" i="5"/>
  <c r="D181" i="5"/>
  <c r="R181" i="5"/>
  <c r="I231" i="6" s="1"/>
  <c r="U181" i="5"/>
  <c r="M231" i="6" s="1"/>
  <c r="X181" i="5"/>
  <c r="Q231" i="6" s="1"/>
  <c r="AA181" i="5"/>
  <c r="U231" i="6" s="1"/>
  <c r="AJ181" i="5"/>
  <c r="AL181" i="5"/>
  <c r="AN181" i="5"/>
  <c r="AP181" i="5"/>
  <c r="BM181" i="5"/>
  <c r="BN181" i="5"/>
  <c r="BO181" i="5"/>
  <c r="BP181" i="5"/>
  <c r="BQ181" i="5"/>
  <c r="D182" i="5"/>
  <c r="R182" i="5"/>
  <c r="I233" i="6" s="1"/>
  <c r="U182" i="5"/>
  <c r="M233" i="6" s="1"/>
  <c r="X182" i="5"/>
  <c r="Q233" i="6" s="1"/>
  <c r="AA182" i="5"/>
  <c r="U233" i="6" s="1"/>
  <c r="AJ182" i="5"/>
  <c r="AL182" i="5"/>
  <c r="AN182" i="5"/>
  <c r="AP182" i="5"/>
  <c r="BM182" i="5"/>
  <c r="BN182" i="5"/>
  <c r="BO182" i="5"/>
  <c r="BP182" i="5"/>
  <c r="BQ182" i="5"/>
  <c r="D183" i="5"/>
  <c r="R183" i="5"/>
  <c r="I235" i="6" s="1"/>
  <c r="U183" i="5"/>
  <c r="M235" i="6" s="1"/>
  <c r="X183" i="5"/>
  <c r="Q235" i="6" s="1"/>
  <c r="AA183" i="5"/>
  <c r="U235" i="6" s="1"/>
  <c r="AJ183" i="5"/>
  <c r="AL183" i="5"/>
  <c r="AN183" i="5"/>
  <c r="AP183" i="5"/>
  <c r="BM183" i="5"/>
  <c r="BN183" i="5"/>
  <c r="BO183" i="5"/>
  <c r="BP183" i="5"/>
  <c r="BQ183" i="5"/>
  <c r="D184" i="5"/>
  <c r="R184" i="5"/>
  <c r="I237" i="6" s="1"/>
  <c r="U184" i="5"/>
  <c r="M237" i="6" s="1"/>
  <c r="X184" i="5"/>
  <c r="Q237" i="6" s="1"/>
  <c r="AA184" i="5"/>
  <c r="U237" i="6" s="1"/>
  <c r="AJ184" i="5"/>
  <c r="AL184" i="5"/>
  <c r="AN184" i="5"/>
  <c r="AP184" i="5"/>
  <c r="BM184" i="5"/>
  <c r="BN184" i="5"/>
  <c r="BO184" i="5"/>
  <c r="BP184" i="5"/>
  <c r="BQ184" i="5"/>
  <c r="D186" i="5"/>
  <c r="R186" i="5"/>
  <c r="I241" i="6" s="1"/>
  <c r="U186" i="5"/>
  <c r="M241" i="6" s="1"/>
  <c r="X186" i="5"/>
  <c r="Q241" i="6" s="1"/>
  <c r="AA186" i="5"/>
  <c r="U241" i="6" s="1"/>
  <c r="AJ186" i="5"/>
  <c r="AL186" i="5"/>
  <c r="AN186" i="5"/>
  <c r="AP186" i="5"/>
  <c r="BM186" i="5"/>
  <c r="BN186" i="5"/>
  <c r="BO186" i="5"/>
  <c r="BP186" i="5"/>
  <c r="BQ186" i="5"/>
  <c r="D187" i="5"/>
  <c r="R187" i="5"/>
  <c r="I243" i="6" s="1"/>
  <c r="U187" i="5"/>
  <c r="M243" i="6" s="1"/>
  <c r="X187" i="5"/>
  <c r="Q243" i="6" s="1"/>
  <c r="AA187" i="5"/>
  <c r="U243" i="6" s="1"/>
  <c r="AJ187" i="5"/>
  <c r="AL187" i="5"/>
  <c r="AN187" i="5"/>
  <c r="AP187" i="5"/>
  <c r="BM187" i="5"/>
  <c r="BN187" i="5"/>
  <c r="BO187" i="5"/>
  <c r="BP187" i="5"/>
  <c r="BQ187" i="5"/>
  <c r="D188" i="5"/>
  <c r="R188" i="5"/>
  <c r="I245" i="6" s="1"/>
  <c r="U188" i="5"/>
  <c r="M245" i="6" s="1"/>
  <c r="X188" i="5"/>
  <c r="Q245" i="6" s="1"/>
  <c r="AA188" i="5"/>
  <c r="U245" i="6" s="1"/>
  <c r="AJ188" i="5"/>
  <c r="AL188" i="5"/>
  <c r="AN188" i="5"/>
  <c r="AP188" i="5"/>
  <c r="BM188" i="5"/>
  <c r="BN188" i="5"/>
  <c r="BO188" i="5"/>
  <c r="BP188" i="5"/>
  <c r="BQ188" i="5"/>
  <c r="D189" i="5"/>
  <c r="R189" i="5"/>
  <c r="I247" i="6" s="1"/>
  <c r="U189" i="5"/>
  <c r="M247" i="6" s="1"/>
  <c r="X189" i="5"/>
  <c r="Q247" i="6" s="1"/>
  <c r="AA189" i="5"/>
  <c r="U247" i="6" s="1"/>
  <c r="AJ189" i="5"/>
  <c r="AL189" i="5"/>
  <c r="AN189" i="5"/>
  <c r="AP189" i="5"/>
  <c r="BM189" i="5"/>
  <c r="BN189" i="5"/>
  <c r="BO189" i="5"/>
  <c r="BP189" i="5"/>
  <c r="BQ189" i="5"/>
  <c r="D190" i="5"/>
  <c r="R190" i="5"/>
  <c r="I249" i="6" s="1"/>
  <c r="U190" i="5"/>
  <c r="M249" i="6" s="1"/>
  <c r="X190" i="5"/>
  <c r="Q249" i="6" s="1"/>
  <c r="AA190" i="5"/>
  <c r="U249" i="6" s="1"/>
  <c r="AJ190" i="5"/>
  <c r="AL190" i="5"/>
  <c r="AN190" i="5"/>
  <c r="AP190" i="5"/>
  <c r="BM190" i="5"/>
  <c r="BN190" i="5"/>
  <c r="BO190" i="5"/>
  <c r="BP190" i="5"/>
  <c r="BQ190" i="5"/>
  <c r="D191" i="5"/>
  <c r="R191" i="5"/>
  <c r="I251" i="6" s="1"/>
  <c r="U191" i="5"/>
  <c r="M251" i="6" s="1"/>
  <c r="X191" i="5"/>
  <c r="Q251" i="6" s="1"/>
  <c r="AA191" i="5"/>
  <c r="U251" i="6" s="1"/>
  <c r="AJ191" i="5"/>
  <c r="AL191" i="5"/>
  <c r="AN191" i="5"/>
  <c r="AP191" i="5"/>
  <c r="BM191" i="5"/>
  <c r="BN191" i="5"/>
  <c r="BO191" i="5"/>
  <c r="BP191" i="5"/>
  <c r="BQ191" i="5"/>
  <c r="D192" i="5"/>
  <c r="R192" i="5"/>
  <c r="I253" i="6" s="1"/>
  <c r="U192" i="5"/>
  <c r="M253" i="6" s="1"/>
  <c r="X192" i="5"/>
  <c r="Q253" i="6" s="1"/>
  <c r="AA192" i="5"/>
  <c r="U253" i="6" s="1"/>
  <c r="AJ192" i="5"/>
  <c r="AL192" i="5"/>
  <c r="AN192" i="5"/>
  <c r="AP192" i="5"/>
  <c r="BM192" i="5"/>
  <c r="BN192" i="5"/>
  <c r="BO192" i="5"/>
  <c r="BP192" i="5"/>
  <c r="BQ192" i="5"/>
  <c r="D193" i="5"/>
  <c r="R193" i="5"/>
  <c r="I255" i="6" s="1"/>
  <c r="U193" i="5"/>
  <c r="M255" i="6" s="1"/>
  <c r="X193" i="5"/>
  <c r="Q255" i="6" s="1"/>
  <c r="AA193" i="5"/>
  <c r="U255" i="6" s="1"/>
  <c r="AJ193" i="5"/>
  <c r="AL193" i="5"/>
  <c r="AN193" i="5"/>
  <c r="AP193" i="5"/>
  <c r="BM193" i="5"/>
  <c r="BN193" i="5"/>
  <c r="BO193" i="5"/>
  <c r="BP193" i="5"/>
  <c r="BQ193" i="5"/>
  <c r="D194" i="5"/>
  <c r="R194" i="5"/>
  <c r="I257" i="6" s="1"/>
  <c r="U194" i="5"/>
  <c r="M257" i="6" s="1"/>
  <c r="X194" i="5"/>
  <c r="Q257" i="6" s="1"/>
  <c r="AA194" i="5"/>
  <c r="U257" i="6" s="1"/>
  <c r="AJ194" i="5"/>
  <c r="AL194" i="5"/>
  <c r="AN194" i="5"/>
  <c r="AP194" i="5"/>
  <c r="BM194" i="5"/>
  <c r="BN194" i="5"/>
  <c r="BO194" i="5"/>
  <c r="BP194" i="5"/>
  <c r="BQ194" i="5"/>
  <c r="D195" i="5"/>
  <c r="R195" i="5"/>
  <c r="I259" i="6" s="1"/>
  <c r="U195" i="5"/>
  <c r="M259" i="6" s="1"/>
  <c r="X195" i="5"/>
  <c r="Q259" i="6" s="1"/>
  <c r="AA195" i="5"/>
  <c r="U259" i="6" s="1"/>
  <c r="AJ195" i="5"/>
  <c r="AL195" i="5"/>
  <c r="AN195" i="5"/>
  <c r="AP195" i="5"/>
  <c r="BM195" i="5"/>
  <c r="BN195" i="5"/>
  <c r="BO195" i="5"/>
  <c r="BP195" i="5"/>
  <c r="BQ195" i="5"/>
  <c r="D196" i="5"/>
  <c r="R196" i="5"/>
  <c r="I261" i="6" s="1"/>
  <c r="U196" i="5"/>
  <c r="M261" i="6" s="1"/>
  <c r="X196" i="5"/>
  <c r="Q261" i="6" s="1"/>
  <c r="AA196" i="5"/>
  <c r="U261" i="6" s="1"/>
  <c r="AJ196" i="5"/>
  <c r="AL196" i="5"/>
  <c r="AN196" i="5"/>
  <c r="AP196" i="5"/>
  <c r="BM196" i="5"/>
  <c r="BN196" i="5"/>
  <c r="BO196" i="5"/>
  <c r="BP196" i="5"/>
  <c r="BQ196" i="5"/>
  <c r="D197" i="5"/>
  <c r="R197" i="5"/>
  <c r="I263" i="6" s="1"/>
  <c r="U197" i="5"/>
  <c r="M263" i="6" s="1"/>
  <c r="X197" i="5"/>
  <c r="Q263" i="6" s="1"/>
  <c r="AA197" i="5"/>
  <c r="U263" i="6" s="1"/>
  <c r="AJ197" i="5"/>
  <c r="AL197" i="5"/>
  <c r="AN197" i="5"/>
  <c r="AP197" i="5"/>
  <c r="BM197" i="5"/>
  <c r="BN197" i="5"/>
  <c r="BO197" i="5"/>
  <c r="BP197" i="5"/>
  <c r="BQ197" i="5"/>
  <c r="D198" i="5"/>
  <c r="R198" i="5"/>
  <c r="I265" i="6" s="1"/>
  <c r="U198" i="5"/>
  <c r="M265" i="6" s="1"/>
  <c r="X198" i="5"/>
  <c r="Q265" i="6" s="1"/>
  <c r="AA198" i="5"/>
  <c r="U265" i="6" s="1"/>
  <c r="AJ198" i="5"/>
  <c r="AL198" i="5"/>
  <c r="AN198" i="5"/>
  <c r="AP198" i="5"/>
  <c r="BM198" i="5"/>
  <c r="BN198" i="5"/>
  <c r="BO198" i="5"/>
  <c r="BP198" i="5"/>
  <c r="BQ198" i="5"/>
  <c r="D199" i="5"/>
  <c r="R199" i="5"/>
  <c r="I267" i="6" s="1"/>
  <c r="U199" i="5"/>
  <c r="M267" i="6" s="1"/>
  <c r="X199" i="5"/>
  <c r="Q267" i="6" s="1"/>
  <c r="AA199" i="5"/>
  <c r="U267" i="6" s="1"/>
  <c r="AJ199" i="5"/>
  <c r="AL199" i="5"/>
  <c r="AN199" i="5"/>
  <c r="AP199" i="5"/>
  <c r="BM199" i="5"/>
  <c r="BN199" i="5"/>
  <c r="BO199" i="5"/>
  <c r="BP199" i="5"/>
  <c r="BQ199" i="5"/>
  <c r="D200" i="5"/>
  <c r="R200" i="5"/>
  <c r="I269" i="6" s="1"/>
  <c r="U200" i="5"/>
  <c r="M269" i="6" s="1"/>
  <c r="X200" i="5"/>
  <c r="Q269" i="6" s="1"/>
  <c r="AA200" i="5"/>
  <c r="U269" i="6" s="1"/>
  <c r="AJ200" i="5"/>
  <c r="AL200" i="5"/>
  <c r="AN200" i="5"/>
  <c r="AP200" i="5"/>
  <c r="BM200" i="5"/>
  <c r="BN200" i="5"/>
  <c r="BO200" i="5"/>
  <c r="BP200" i="5"/>
  <c r="BQ200" i="5"/>
  <c r="D201" i="5"/>
  <c r="R201" i="5"/>
  <c r="I271" i="6" s="1"/>
  <c r="U201" i="5"/>
  <c r="M271" i="6" s="1"/>
  <c r="X201" i="5"/>
  <c r="Q271" i="6" s="1"/>
  <c r="AA201" i="5"/>
  <c r="U271" i="6" s="1"/>
  <c r="AJ201" i="5"/>
  <c r="AL201" i="5"/>
  <c r="AN201" i="5"/>
  <c r="AP201" i="5"/>
  <c r="BM201" i="5"/>
  <c r="BN201" i="5"/>
  <c r="BO201" i="5"/>
  <c r="BP201" i="5"/>
  <c r="BQ201" i="5"/>
  <c r="D202" i="5"/>
  <c r="R202" i="5"/>
  <c r="I273" i="6" s="1"/>
  <c r="U202" i="5"/>
  <c r="M273" i="6" s="1"/>
  <c r="X202" i="5"/>
  <c r="Q273" i="6" s="1"/>
  <c r="AA202" i="5"/>
  <c r="U273" i="6" s="1"/>
  <c r="AJ202" i="5"/>
  <c r="AL202" i="5"/>
  <c r="AN202" i="5"/>
  <c r="AP202" i="5"/>
  <c r="BM202" i="5"/>
  <c r="BN202" i="5"/>
  <c r="BO202" i="5"/>
  <c r="BP202" i="5"/>
  <c r="BQ202" i="5"/>
  <c r="D203" i="5"/>
  <c r="R203" i="5"/>
  <c r="I275" i="6" s="1"/>
  <c r="U203" i="5"/>
  <c r="M275" i="6" s="1"/>
  <c r="X203" i="5"/>
  <c r="Q275" i="6" s="1"/>
  <c r="AA203" i="5"/>
  <c r="U275" i="6" s="1"/>
  <c r="AJ203" i="5"/>
  <c r="AL203" i="5"/>
  <c r="AN203" i="5"/>
  <c r="AP203" i="5"/>
  <c r="BM203" i="5"/>
  <c r="BN203" i="5"/>
  <c r="BO203" i="5"/>
  <c r="BP203" i="5"/>
  <c r="BQ203" i="5"/>
  <c r="D204" i="5"/>
  <c r="R204" i="5"/>
  <c r="I277" i="6" s="1"/>
  <c r="U204" i="5"/>
  <c r="M277" i="6" s="1"/>
  <c r="X204" i="5"/>
  <c r="Q277" i="6" s="1"/>
  <c r="AA204" i="5"/>
  <c r="U277" i="6" s="1"/>
  <c r="AJ204" i="5"/>
  <c r="AL204" i="5"/>
  <c r="AN204" i="5"/>
  <c r="AP204" i="5"/>
  <c r="BM204" i="5"/>
  <c r="BN204" i="5"/>
  <c r="BO204" i="5"/>
  <c r="BP204" i="5"/>
  <c r="BQ204" i="5"/>
  <c r="D205" i="5"/>
  <c r="R205" i="5"/>
  <c r="I279" i="6" s="1"/>
  <c r="U205" i="5"/>
  <c r="M279" i="6" s="1"/>
  <c r="X205" i="5"/>
  <c r="Q279" i="6" s="1"/>
  <c r="AA205" i="5"/>
  <c r="U279" i="6" s="1"/>
  <c r="AJ205" i="5"/>
  <c r="AL205" i="5"/>
  <c r="AN205" i="5"/>
  <c r="AP205" i="5"/>
  <c r="BM205" i="5"/>
  <c r="BN205" i="5"/>
  <c r="BO205" i="5"/>
  <c r="BP205" i="5"/>
  <c r="BQ205" i="5"/>
  <c r="D207" i="5"/>
  <c r="R207" i="5"/>
  <c r="I283" i="6" s="1"/>
  <c r="U207" i="5"/>
  <c r="M283" i="6" s="1"/>
  <c r="X207" i="5"/>
  <c r="Q283" i="6" s="1"/>
  <c r="AA207" i="5"/>
  <c r="U283" i="6" s="1"/>
  <c r="AJ207" i="5"/>
  <c r="AL207" i="5"/>
  <c r="AN207" i="5"/>
  <c r="AP207" i="5"/>
  <c r="BM207" i="5"/>
  <c r="BN207" i="5"/>
  <c r="BO207" i="5"/>
  <c r="BP207" i="5"/>
  <c r="BQ207" i="5"/>
  <c r="AJ208" i="5"/>
  <c r="AL208" i="5"/>
  <c r="AN208" i="5"/>
  <c r="AP208" i="5"/>
  <c r="D209" i="5"/>
  <c r="R209" i="5"/>
  <c r="I285" i="6" s="1"/>
  <c r="U209" i="5"/>
  <c r="M285" i="6" s="1"/>
  <c r="X209" i="5"/>
  <c r="Q285" i="6" s="1"/>
  <c r="AA209" i="5"/>
  <c r="U285" i="6" s="1"/>
  <c r="AJ209" i="5"/>
  <c r="AL209" i="5"/>
  <c r="AN209" i="5"/>
  <c r="AP209" i="5"/>
  <c r="BM209" i="5"/>
  <c r="BN209" i="5"/>
  <c r="BO209" i="5"/>
  <c r="BP209" i="5"/>
  <c r="BQ209" i="5"/>
  <c r="AJ210" i="5"/>
  <c r="AL210" i="5"/>
  <c r="AN210" i="5"/>
  <c r="AP210" i="5"/>
  <c r="D211" i="5"/>
  <c r="R211" i="5"/>
  <c r="I287" i="6" s="1"/>
  <c r="U211" i="5"/>
  <c r="M287" i="6" s="1"/>
  <c r="X211" i="5"/>
  <c r="Q287" i="6" s="1"/>
  <c r="AA211" i="5"/>
  <c r="U287" i="6" s="1"/>
  <c r="AJ211" i="5"/>
  <c r="AL211" i="5"/>
  <c r="AN211" i="5"/>
  <c r="AP211" i="5"/>
  <c r="BM211" i="5"/>
  <c r="BN211" i="5"/>
  <c r="BO211" i="5"/>
  <c r="BP211" i="5"/>
  <c r="BQ211" i="5"/>
  <c r="D212" i="5"/>
  <c r="R212" i="5"/>
  <c r="I289" i="6" s="1"/>
  <c r="U212" i="5"/>
  <c r="M289" i="6" s="1"/>
  <c r="X212" i="5"/>
  <c r="Q289" i="6" s="1"/>
  <c r="AA212" i="5"/>
  <c r="U289" i="6" s="1"/>
  <c r="AJ212" i="5"/>
  <c r="AL212" i="5"/>
  <c r="AN212" i="5"/>
  <c r="AP212" i="5"/>
  <c r="BM212" i="5"/>
  <c r="BN212" i="5"/>
  <c r="BO212" i="5"/>
  <c r="BP212" i="5"/>
  <c r="BQ212" i="5"/>
  <c r="D213" i="5"/>
  <c r="R213" i="5"/>
  <c r="I291" i="6" s="1"/>
  <c r="U213" i="5"/>
  <c r="M291" i="6" s="1"/>
  <c r="X213" i="5"/>
  <c r="Q291" i="6" s="1"/>
  <c r="AA213" i="5"/>
  <c r="U291" i="6" s="1"/>
  <c r="AJ213" i="5"/>
  <c r="AL213" i="5"/>
  <c r="AN213" i="5"/>
  <c r="AP213" i="5"/>
  <c r="BM213" i="5"/>
  <c r="BN213" i="5"/>
  <c r="BO213" i="5"/>
  <c r="BP213" i="5"/>
  <c r="BQ213" i="5"/>
  <c r="D214" i="5"/>
  <c r="R214" i="5"/>
  <c r="I293" i="6" s="1"/>
  <c r="U214" i="5"/>
  <c r="M293" i="6" s="1"/>
  <c r="X214" i="5"/>
  <c r="Q293" i="6" s="1"/>
  <c r="AA214" i="5"/>
  <c r="U293" i="6" s="1"/>
  <c r="AJ214" i="5"/>
  <c r="AL214" i="5"/>
  <c r="AN214" i="5"/>
  <c r="AP214" i="5"/>
  <c r="BM214" i="5"/>
  <c r="BN214" i="5"/>
  <c r="BO214" i="5"/>
  <c r="BP214" i="5"/>
  <c r="BQ214" i="5"/>
  <c r="D215" i="5"/>
  <c r="R215" i="5"/>
  <c r="I295" i="6" s="1"/>
  <c r="U215" i="5"/>
  <c r="M295" i="6" s="1"/>
  <c r="X215" i="5"/>
  <c r="Q295" i="6" s="1"/>
  <c r="AA215" i="5"/>
  <c r="U295" i="6" s="1"/>
  <c r="AJ215" i="5"/>
  <c r="AL215" i="5"/>
  <c r="AN215" i="5"/>
  <c r="AP215" i="5"/>
  <c r="BM215" i="5"/>
  <c r="BN215" i="5"/>
  <c r="BO215" i="5"/>
  <c r="BP215" i="5"/>
  <c r="BQ215" i="5"/>
  <c r="D217" i="5"/>
  <c r="R217" i="5"/>
  <c r="I299" i="6" s="1"/>
  <c r="U217" i="5"/>
  <c r="M299" i="6" s="1"/>
  <c r="X217" i="5"/>
  <c r="Q299" i="6" s="1"/>
  <c r="AA217" i="5"/>
  <c r="U299" i="6" s="1"/>
  <c r="AJ217" i="5"/>
  <c r="AL217" i="5"/>
  <c r="AN217" i="5"/>
  <c r="AP217" i="5"/>
  <c r="BM217" i="5"/>
  <c r="BN217" i="5"/>
  <c r="BO217" i="5"/>
  <c r="BP217" i="5"/>
  <c r="BQ217" i="5"/>
  <c r="D218" i="5"/>
  <c r="R218" i="5"/>
  <c r="I301" i="6" s="1"/>
  <c r="U218" i="5"/>
  <c r="M301" i="6" s="1"/>
  <c r="X218" i="5"/>
  <c r="Q301" i="6" s="1"/>
  <c r="AA218" i="5"/>
  <c r="U301" i="6" s="1"/>
  <c r="AJ218" i="5"/>
  <c r="AL218" i="5"/>
  <c r="AN218" i="5"/>
  <c r="AP218" i="5"/>
  <c r="BM218" i="5"/>
  <c r="BN218" i="5"/>
  <c r="BO218" i="5"/>
  <c r="BP218" i="5"/>
  <c r="BQ218" i="5"/>
  <c r="D219" i="5"/>
  <c r="R219" i="5"/>
  <c r="I303" i="6" s="1"/>
  <c r="U219" i="5"/>
  <c r="M303" i="6" s="1"/>
  <c r="X219" i="5"/>
  <c r="Q303" i="6" s="1"/>
  <c r="AA219" i="5"/>
  <c r="U303" i="6" s="1"/>
  <c r="AJ219" i="5"/>
  <c r="AL219" i="5"/>
  <c r="AN219" i="5"/>
  <c r="AP219" i="5"/>
  <c r="BM219" i="5"/>
  <c r="BN219" i="5"/>
  <c r="BO219" i="5"/>
  <c r="BP219" i="5"/>
  <c r="BQ219" i="5"/>
  <c r="D220" i="5"/>
  <c r="R220" i="5"/>
  <c r="I305" i="6" s="1"/>
  <c r="U220" i="5"/>
  <c r="M305" i="6" s="1"/>
  <c r="X220" i="5"/>
  <c r="Q305" i="6" s="1"/>
  <c r="AA220" i="5"/>
  <c r="U305" i="6" s="1"/>
  <c r="AJ220" i="5"/>
  <c r="AL220" i="5"/>
  <c r="AN220" i="5"/>
  <c r="AP220" i="5"/>
  <c r="BM220" i="5"/>
  <c r="BN220" i="5"/>
  <c r="BO220" i="5"/>
  <c r="BP220" i="5"/>
  <c r="BQ220" i="5"/>
  <c r="D221" i="5"/>
  <c r="R221" i="5"/>
  <c r="I307" i="6" s="1"/>
  <c r="U221" i="5"/>
  <c r="M307" i="6" s="1"/>
  <c r="X221" i="5"/>
  <c r="Q307" i="6" s="1"/>
  <c r="AA221" i="5"/>
  <c r="U307" i="6" s="1"/>
  <c r="AJ221" i="5"/>
  <c r="AL221" i="5"/>
  <c r="AN221" i="5"/>
  <c r="AP221" i="5"/>
  <c r="BM221" i="5"/>
  <c r="BN221" i="5"/>
  <c r="BO221" i="5"/>
  <c r="BP221" i="5"/>
  <c r="BQ221" i="5"/>
  <c r="D222" i="5"/>
  <c r="R222" i="5"/>
  <c r="I309" i="6" s="1"/>
  <c r="U222" i="5"/>
  <c r="M309" i="6" s="1"/>
  <c r="X222" i="5"/>
  <c r="Q309" i="6" s="1"/>
  <c r="AA222" i="5"/>
  <c r="U309" i="6" s="1"/>
  <c r="AJ222" i="5"/>
  <c r="AL222" i="5"/>
  <c r="AN222" i="5"/>
  <c r="AP222" i="5"/>
  <c r="BM222" i="5"/>
  <c r="BN222" i="5"/>
  <c r="BO222" i="5"/>
  <c r="BP222" i="5"/>
  <c r="BQ222" i="5"/>
  <c r="D223" i="5"/>
  <c r="R223" i="5"/>
  <c r="I311" i="6" s="1"/>
  <c r="U223" i="5"/>
  <c r="M311" i="6" s="1"/>
  <c r="X223" i="5"/>
  <c r="Q311" i="6" s="1"/>
  <c r="AA223" i="5"/>
  <c r="U311" i="6" s="1"/>
  <c r="AJ223" i="5"/>
  <c r="AL223" i="5"/>
  <c r="AN223" i="5"/>
  <c r="AP223" i="5"/>
  <c r="BM223" i="5"/>
  <c r="BN223" i="5"/>
  <c r="BO223" i="5"/>
  <c r="BP223" i="5"/>
  <c r="BQ223" i="5"/>
  <c r="D224" i="5"/>
  <c r="R224" i="5"/>
  <c r="I313" i="6" s="1"/>
  <c r="U224" i="5"/>
  <c r="M313" i="6" s="1"/>
  <c r="X224" i="5"/>
  <c r="Q313" i="6" s="1"/>
  <c r="AA224" i="5"/>
  <c r="U313" i="6" s="1"/>
  <c r="AJ224" i="5"/>
  <c r="AL224" i="5"/>
  <c r="AN224" i="5"/>
  <c r="AP224" i="5"/>
  <c r="BM224" i="5"/>
  <c r="BN224" i="5"/>
  <c r="BO224" i="5"/>
  <c r="BP224" i="5"/>
  <c r="BQ224" i="5"/>
  <c r="D225" i="5"/>
  <c r="R225" i="5"/>
  <c r="I315" i="6" s="1"/>
  <c r="U225" i="5"/>
  <c r="M315" i="6" s="1"/>
  <c r="X225" i="5"/>
  <c r="Q315" i="6" s="1"/>
  <c r="AA225" i="5"/>
  <c r="U315" i="6" s="1"/>
  <c r="AJ225" i="5"/>
  <c r="AL225" i="5"/>
  <c r="AN225" i="5"/>
  <c r="AP225" i="5"/>
  <c r="BM225" i="5"/>
  <c r="BN225" i="5"/>
  <c r="BO225" i="5"/>
  <c r="BP225" i="5"/>
  <c r="BQ225" i="5"/>
  <c r="D226" i="5"/>
  <c r="R226" i="5"/>
  <c r="I317" i="6" s="1"/>
  <c r="U226" i="5"/>
  <c r="M317" i="6" s="1"/>
  <c r="X226" i="5"/>
  <c r="Q317" i="6" s="1"/>
  <c r="AA226" i="5"/>
  <c r="U317" i="6" s="1"/>
  <c r="AJ226" i="5"/>
  <c r="AL226" i="5"/>
  <c r="AN226" i="5"/>
  <c r="AP226" i="5"/>
  <c r="BM226" i="5"/>
  <c r="BN226" i="5"/>
  <c r="BO226" i="5"/>
  <c r="BP226" i="5"/>
  <c r="BQ226" i="5"/>
  <c r="D227" i="5"/>
  <c r="R227" i="5"/>
  <c r="I319" i="6" s="1"/>
  <c r="U227" i="5"/>
  <c r="M319" i="6" s="1"/>
  <c r="X227" i="5"/>
  <c r="Q319" i="6" s="1"/>
  <c r="AA227" i="5"/>
  <c r="U319" i="6" s="1"/>
  <c r="AJ227" i="5"/>
  <c r="AL227" i="5"/>
  <c r="AN227" i="5"/>
  <c r="AP227" i="5"/>
  <c r="BM227" i="5"/>
  <c r="BN227" i="5"/>
  <c r="BO227" i="5"/>
  <c r="BP227" i="5"/>
  <c r="BQ227" i="5"/>
  <c r="D229" i="5"/>
  <c r="R229" i="5"/>
  <c r="I323" i="6" s="1"/>
  <c r="U229" i="5"/>
  <c r="M323" i="6" s="1"/>
  <c r="X229" i="5"/>
  <c r="Q323" i="6" s="1"/>
  <c r="AA229" i="5"/>
  <c r="U323" i="6" s="1"/>
  <c r="AJ229" i="5"/>
  <c r="AL229" i="5"/>
  <c r="AN229" i="5"/>
  <c r="AP229" i="5"/>
  <c r="BM229" i="5"/>
  <c r="BN229" i="5"/>
  <c r="BO229" i="5"/>
  <c r="BP229" i="5"/>
  <c r="BQ229" i="5"/>
  <c r="D230" i="5"/>
  <c r="R230" i="5"/>
  <c r="I325" i="6" s="1"/>
  <c r="U230" i="5"/>
  <c r="M325" i="6" s="1"/>
  <c r="X230" i="5"/>
  <c r="Q325" i="6" s="1"/>
  <c r="AA230" i="5"/>
  <c r="U325" i="6" s="1"/>
  <c r="AJ230" i="5"/>
  <c r="AL230" i="5"/>
  <c r="AN230" i="5"/>
  <c r="AP230" i="5"/>
  <c r="BM230" i="5"/>
  <c r="BN230" i="5"/>
  <c r="BO230" i="5"/>
  <c r="BP230" i="5"/>
  <c r="BQ230" i="5"/>
  <c r="D231" i="5"/>
  <c r="R231" i="5"/>
  <c r="I327" i="6" s="1"/>
  <c r="U231" i="5"/>
  <c r="M327" i="6" s="1"/>
  <c r="X231" i="5"/>
  <c r="Q327" i="6" s="1"/>
  <c r="AA231" i="5"/>
  <c r="U327" i="6" s="1"/>
  <c r="AJ231" i="5"/>
  <c r="AL231" i="5"/>
  <c r="AN231" i="5"/>
  <c r="AP231" i="5"/>
  <c r="BM231" i="5"/>
  <c r="BN231" i="5"/>
  <c r="BO231" i="5"/>
  <c r="BP231" i="5"/>
  <c r="BQ231" i="5"/>
  <c r="D232" i="5"/>
  <c r="R232" i="5"/>
  <c r="I329" i="6" s="1"/>
  <c r="U232" i="5"/>
  <c r="M329" i="6" s="1"/>
  <c r="X232" i="5"/>
  <c r="Q329" i="6" s="1"/>
  <c r="AA232" i="5"/>
  <c r="U329" i="6" s="1"/>
  <c r="AJ232" i="5"/>
  <c r="AL232" i="5"/>
  <c r="AN232" i="5"/>
  <c r="AP232" i="5"/>
  <c r="BM232" i="5"/>
  <c r="BN232" i="5"/>
  <c r="BO232" i="5"/>
  <c r="BP232" i="5"/>
  <c r="BQ232" i="5"/>
  <c r="D233" i="5"/>
  <c r="R233" i="5"/>
  <c r="I331" i="6" s="1"/>
  <c r="U233" i="5"/>
  <c r="M331" i="6" s="1"/>
  <c r="X233" i="5"/>
  <c r="Q331" i="6" s="1"/>
  <c r="AA233" i="5"/>
  <c r="U331" i="6" s="1"/>
  <c r="AJ233" i="5"/>
  <c r="AL233" i="5"/>
  <c r="AN233" i="5"/>
  <c r="AP233" i="5"/>
  <c r="BM233" i="5"/>
  <c r="BN233" i="5"/>
  <c r="BO233" i="5"/>
  <c r="BP233" i="5"/>
  <c r="BQ233" i="5"/>
  <c r="D234" i="5"/>
  <c r="R234" i="5"/>
  <c r="I333" i="6" s="1"/>
  <c r="U234" i="5"/>
  <c r="M333" i="6" s="1"/>
  <c r="X234" i="5"/>
  <c r="Q333" i="6" s="1"/>
  <c r="AA234" i="5"/>
  <c r="U333" i="6" s="1"/>
  <c r="AJ234" i="5"/>
  <c r="AL234" i="5"/>
  <c r="AN234" i="5"/>
  <c r="AP234" i="5"/>
  <c r="BM234" i="5"/>
  <c r="BN234" i="5"/>
  <c r="BO234" i="5"/>
  <c r="BP234" i="5"/>
  <c r="BQ234" i="5"/>
  <c r="D235" i="5"/>
  <c r="R235" i="5"/>
  <c r="I335" i="6" s="1"/>
  <c r="U235" i="5"/>
  <c r="M335" i="6" s="1"/>
  <c r="X235" i="5"/>
  <c r="Q335" i="6" s="1"/>
  <c r="AA235" i="5"/>
  <c r="U335" i="6" s="1"/>
  <c r="AJ235" i="5"/>
  <c r="AL235" i="5"/>
  <c r="AN235" i="5"/>
  <c r="AP235" i="5"/>
  <c r="BM235" i="5"/>
  <c r="BN235" i="5"/>
  <c r="BO235" i="5"/>
  <c r="BP235" i="5"/>
  <c r="BQ235" i="5"/>
  <c r="D236" i="5"/>
  <c r="R236" i="5"/>
  <c r="I337" i="6" s="1"/>
  <c r="U236" i="5"/>
  <c r="M337" i="6" s="1"/>
  <c r="X236" i="5"/>
  <c r="Q337" i="6" s="1"/>
  <c r="AA236" i="5"/>
  <c r="U337" i="6" s="1"/>
  <c r="AJ236" i="5"/>
  <c r="AL236" i="5"/>
  <c r="AN236" i="5"/>
  <c r="AP236" i="5"/>
  <c r="BM236" i="5"/>
  <c r="BN236" i="5"/>
  <c r="BO236" i="5"/>
  <c r="BP236" i="5"/>
  <c r="BQ236" i="5"/>
  <c r="AJ237" i="5"/>
  <c r="AL237" i="5"/>
  <c r="AN237" i="5"/>
  <c r="AP237" i="5"/>
  <c r="D239" i="5"/>
  <c r="R239" i="5"/>
  <c r="I341" i="6" s="1"/>
  <c r="U239" i="5"/>
  <c r="M341" i="6" s="1"/>
  <c r="X239" i="5"/>
  <c r="Q341" i="6" s="1"/>
  <c r="AA239" i="5"/>
  <c r="U341" i="6" s="1"/>
  <c r="AJ239" i="5"/>
  <c r="AL239" i="5"/>
  <c r="AN239" i="5"/>
  <c r="AP239" i="5"/>
  <c r="BM239" i="5"/>
  <c r="BN239" i="5"/>
  <c r="BO239" i="5"/>
  <c r="BP239" i="5"/>
  <c r="BQ239" i="5"/>
  <c r="D240" i="5"/>
  <c r="R240" i="5"/>
  <c r="I343" i="6" s="1"/>
  <c r="U240" i="5"/>
  <c r="M343" i="6" s="1"/>
  <c r="X240" i="5"/>
  <c r="Q343" i="6" s="1"/>
  <c r="AA240" i="5"/>
  <c r="U343" i="6" s="1"/>
  <c r="AJ240" i="5"/>
  <c r="AL240" i="5"/>
  <c r="AN240" i="5"/>
  <c r="AP240" i="5"/>
  <c r="BM240" i="5"/>
  <c r="BN240" i="5"/>
  <c r="BO240" i="5"/>
  <c r="BP240" i="5"/>
  <c r="BQ240" i="5"/>
  <c r="AJ242" i="5"/>
  <c r="AL242" i="5"/>
  <c r="AN242" i="5"/>
  <c r="AP242" i="5"/>
  <c r="D243" i="5"/>
  <c r="R243" i="5"/>
  <c r="I347" i="6" s="1"/>
  <c r="U243" i="5"/>
  <c r="M347" i="6" s="1"/>
  <c r="X243" i="5"/>
  <c r="Q347" i="6" s="1"/>
  <c r="AA243" i="5"/>
  <c r="U347" i="6" s="1"/>
  <c r="AJ243" i="5"/>
  <c r="AL243" i="5"/>
  <c r="AN243" i="5"/>
  <c r="AP243" i="5"/>
  <c r="BM243" i="5"/>
  <c r="BN243" i="5"/>
  <c r="BO243" i="5"/>
  <c r="BP243" i="5"/>
  <c r="BQ243" i="5"/>
  <c r="D244" i="5"/>
  <c r="R244" i="5"/>
  <c r="I349" i="6" s="1"/>
  <c r="U244" i="5"/>
  <c r="M349" i="6" s="1"/>
  <c r="X244" i="5"/>
  <c r="Q349" i="6" s="1"/>
  <c r="AA244" i="5"/>
  <c r="U349" i="6" s="1"/>
  <c r="AJ244" i="5"/>
  <c r="AL244" i="5"/>
  <c r="AN244" i="5"/>
  <c r="AP244" i="5"/>
  <c r="BM244" i="5"/>
  <c r="BN244" i="5"/>
  <c r="BO244" i="5"/>
  <c r="BP244" i="5"/>
  <c r="BQ244" i="5"/>
  <c r="D245" i="5"/>
  <c r="R245" i="5"/>
  <c r="I351" i="6" s="1"/>
  <c r="U245" i="5"/>
  <c r="M351" i="6" s="1"/>
  <c r="X245" i="5"/>
  <c r="Q351" i="6" s="1"/>
  <c r="AA245" i="5"/>
  <c r="U351" i="6" s="1"/>
  <c r="AJ245" i="5"/>
  <c r="AL245" i="5"/>
  <c r="AN245" i="5"/>
  <c r="AP245" i="5"/>
  <c r="BM245" i="5"/>
  <c r="BN245" i="5"/>
  <c r="BO245" i="5"/>
  <c r="BP245" i="5"/>
  <c r="BQ245" i="5"/>
  <c r="AJ246" i="5"/>
  <c r="AL246" i="5"/>
  <c r="AN246" i="5"/>
  <c r="AP246" i="5"/>
  <c r="D247" i="5"/>
  <c r="R247" i="5"/>
  <c r="I353" i="6" s="1"/>
  <c r="U247" i="5"/>
  <c r="M353" i="6" s="1"/>
  <c r="X247" i="5"/>
  <c r="Q353" i="6" s="1"/>
  <c r="AA247" i="5"/>
  <c r="U353" i="6" s="1"/>
  <c r="AJ247" i="5"/>
  <c r="AL247" i="5"/>
  <c r="AN247" i="5"/>
  <c r="AP247" i="5"/>
  <c r="BM247" i="5"/>
  <c r="BN247" i="5"/>
  <c r="BO247" i="5"/>
  <c r="BP247" i="5"/>
  <c r="BQ247" i="5"/>
  <c r="D248" i="5"/>
  <c r="R248" i="5"/>
  <c r="I355" i="6" s="1"/>
  <c r="U248" i="5"/>
  <c r="M355" i="6" s="1"/>
  <c r="X248" i="5"/>
  <c r="Q355" i="6" s="1"/>
  <c r="AA248" i="5"/>
  <c r="U355" i="6" s="1"/>
  <c r="AJ248" i="5"/>
  <c r="AL248" i="5"/>
  <c r="AN248" i="5"/>
  <c r="AP248" i="5"/>
  <c r="BM248" i="5"/>
  <c r="BN248" i="5"/>
  <c r="BO248" i="5"/>
  <c r="BP248" i="5"/>
  <c r="BQ248" i="5"/>
  <c r="D249" i="5"/>
  <c r="R249" i="5"/>
  <c r="I357" i="6" s="1"/>
  <c r="U249" i="5"/>
  <c r="M357" i="6" s="1"/>
  <c r="X249" i="5"/>
  <c r="Q357" i="6" s="1"/>
  <c r="AA249" i="5"/>
  <c r="U357" i="6" s="1"/>
  <c r="AJ249" i="5"/>
  <c r="AL249" i="5"/>
  <c r="AN249" i="5"/>
  <c r="AP249" i="5"/>
  <c r="BM249" i="5"/>
  <c r="BN249" i="5"/>
  <c r="BO249" i="5"/>
  <c r="BP249" i="5"/>
  <c r="BQ249" i="5"/>
  <c r="AJ250" i="5"/>
  <c r="AL250" i="5"/>
  <c r="AN250" i="5"/>
  <c r="AP250" i="5"/>
  <c r="D251" i="5"/>
  <c r="R251" i="5"/>
  <c r="I359" i="6" s="1"/>
  <c r="U251" i="5"/>
  <c r="M359" i="6" s="1"/>
  <c r="X251" i="5"/>
  <c r="Q359" i="6" s="1"/>
  <c r="AA251" i="5"/>
  <c r="U359" i="6" s="1"/>
  <c r="AJ251" i="5"/>
  <c r="AL251" i="5"/>
  <c r="AN251" i="5"/>
  <c r="AP251" i="5"/>
  <c r="BM251" i="5"/>
  <c r="BN251" i="5"/>
  <c r="BO251" i="5"/>
  <c r="BP251" i="5"/>
  <c r="BQ251" i="5"/>
  <c r="AJ252" i="5"/>
  <c r="AL252" i="5"/>
  <c r="AN252" i="5"/>
  <c r="AP252" i="5"/>
  <c r="AJ253" i="5"/>
  <c r="AL253" i="5"/>
  <c r="AN253" i="5"/>
  <c r="AP253" i="5"/>
  <c r="D254" i="5"/>
  <c r="R254" i="5"/>
  <c r="U254" i="5"/>
  <c r="X254" i="5"/>
  <c r="AA254" i="5"/>
  <c r="AJ254" i="5"/>
  <c r="AL254" i="5"/>
  <c r="AN254" i="5"/>
  <c r="AP254" i="5"/>
  <c r="BM254" i="5"/>
  <c r="BN254" i="5"/>
  <c r="BO254" i="5"/>
  <c r="BP254" i="5"/>
  <c r="BQ254" i="5"/>
  <c r="D255" i="5"/>
  <c r="R255" i="5"/>
  <c r="U255" i="5"/>
  <c r="X255" i="5"/>
  <c r="AA255" i="5"/>
  <c r="AJ255" i="5"/>
  <c r="AL255" i="5"/>
  <c r="AN255" i="5"/>
  <c r="AP255" i="5"/>
  <c r="BM255" i="5"/>
  <c r="BN255" i="5"/>
  <c r="BO255" i="5"/>
  <c r="BP255" i="5"/>
  <c r="BQ255" i="5"/>
  <c r="D256" i="5"/>
  <c r="R256" i="5"/>
  <c r="U256" i="5"/>
  <c r="X256" i="5"/>
  <c r="AA256" i="5"/>
  <c r="AJ256" i="5"/>
  <c r="AL256" i="5"/>
  <c r="AN256" i="5"/>
  <c r="AP256" i="5"/>
  <c r="BM256" i="5"/>
  <c r="BN256" i="5"/>
  <c r="BO256" i="5"/>
  <c r="BP256" i="5"/>
  <c r="BQ256" i="5"/>
  <c r="D257" i="5"/>
  <c r="R257" i="5"/>
  <c r="U257" i="5"/>
  <c r="X257" i="5"/>
  <c r="AA257" i="5"/>
  <c r="AJ257" i="5"/>
  <c r="AL257" i="5"/>
  <c r="AN257" i="5"/>
  <c r="AP257" i="5"/>
  <c r="BM257" i="5"/>
  <c r="BN257" i="5"/>
  <c r="BO257" i="5"/>
  <c r="BP257" i="5"/>
  <c r="BQ257" i="5"/>
  <c r="D258" i="5"/>
  <c r="R258" i="5"/>
  <c r="U258" i="5"/>
  <c r="X258" i="5"/>
  <c r="AA258" i="5"/>
  <c r="AJ258" i="5"/>
  <c r="AL258" i="5"/>
  <c r="AN258" i="5"/>
  <c r="AP258" i="5"/>
  <c r="BM258" i="5"/>
  <c r="BN258" i="5"/>
  <c r="BO258" i="5"/>
  <c r="BP258" i="5"/>
  <c r="BQ258" i="5"/>
  <c r="AJ259" i="5"/>
  <c r="AL259" i="5"/>
  <c r="AN259" i="5"/>
  <c r="AP259" i="5"/>
  <c r="D260" i="5"/>
  <c r="R260" i="5"/>
  <c r="I366" i="6" s="1"/>
  <c r="U260" i="5"/>
  <c r="M366" i="6" s="1"/>
  <c r="X260" i="5"/>
  <c r="Q366" i="6" s="1"/>
  <c r="AA260" i="5"/>
  <c r="U366" i="6" s="1"/>
  <c r="AJ260" i="5"/>
  <c r="AL260" i="5"/>
  <c r="AN260" i="5"/>
  <c r="AP260" i="5"/>
  <c r="BM260" i="5"/>
  <c r="BN260" i="5"/>
  <c r="BO260" i="5"/>
  <c r="BP260" i="5"/>
  <c r="BQ260" i="5"/>
  <c r="AJ261" i="5"/>
  <c r="AL261" i="5"/>
  <c r="AN261" i="5"/>
  <c r="AP261" i="5"/>
  <c r="D263" i="5"/>
  <c r="R263" i="5"/>
  <c r="I370" i="6" s="1"/>
  <c r="U263" i="5"/>
  <c r="M370" i="6" s="1"/>
  <c r="X263" i="5"/>
  <c r="Q370" i="6" s="1"/>
  <c r="AA263" i="5"/>
  <c r="U370" i="6" s="1"/>
  <c r="AJ263" i="5"/>
  <c r="AL263" i="5"/>
  <c r="AN263" i="5"/>
  <c r="AP263" i="5"/>
  <c r="BM263" i="5"/>
  <c r="BN263" i="5"/>
  <c r="BO263" i="5"/>
  <c r="BP263" i="5"/>
  <c r="BQ263" i="5"/>
  <c r="D264" i="5"/>
  <c r="R264" i="5"/>
  <c r="I372" i="6" s="1"/>
  <c r="U264" i="5"/>
  <c r="M372" i="6" s="1"/>
  <c r="X264" i="5"/>
  <c r="Q372" i="6" s="1"/>
  <c r="AA264" i="5"/>
  <c r="U372" i="6" s="1"/>
  <c r="AJ264" i="5"/>
  <c r="AL264" i="5"/>
  <c r="AN264" i="5"/>
  <c r="AP264" i="5"/>
  <c r="BM264" i="5"/>
  <c r="BN264" i="5"/>
  <c r="BO264" i="5"/>
  <c r="BP264" i="5"/>
  <c r="BQ264" i="5"/>
  <c r="AJ265" i="5"/>
  <c r="AL265" i="5"/>
  <c r="AN265" i="5"/>
  <c r="AP265" i="5"/>
  <c r="D266" i="5"/>
  <c r="R266" i="5"/>
  <c r="I374" i="6" s="1"/>
  <c r="U266" i="5"/>
  <c r="M374" i="6" s="1"/>
  <c r="X266" i="5"/>
  <c r="Q374" i="6" s="1"/>
  <c r="AA266" i="5"/>
  <c r="U374" i="6" s="1"/>
  <c r="AJ266" i="5"/>
  <c r="AL266" i="5"/>
  <c r="AN266" i="5"/>
  <c r="AP266" i="5"/>
  <c r="BM266" i="5"/>
  <c r="BN266" i="5"/>
  <c r="BO266" i="5"/>
  <c r="BP266" i="5"/>
  <c r="BQ266" i="5"/>
  <c r="D267" i="5"/>
  <c r="R267" i="5"/>
  <c r="I376" i="6" s="1"/>
  <c r="U267" i="5"/>
  <c r="M376" i="6" s="1"/>
  <c r="X267" i="5"/>
  <c r="Q376" i="6" s="1"/>
  <c r="AA267" i="5"/>
  <c r="U376" i="6" s="1"/>
  <c r="AJ267" i="5"/>
  <c r="AL267" i="5"/>
  <c r="AN267" i="5"/>
  <c r="AP267" i="5"/>
  <c r="BM267" i="5"/>
  <c r="BN267" i="5"/>
  <c r="BO267" i="5"/>
  <c r="BP267" i="5"/>
  <c r="BQ267" i="5"/>
  <c r="D268" i="5"/>
  <c r="R268" i="5"/>
  <c r="I378" i="6" s="1"/>
  <c r="U268" i="5"/>
  <c r="M378" i="6" s="1"/>
  <c r="X268" i="5"/>
  <c r="Q378" i="6" s="1"/>
  <c r="AA268" i="5"/>
  <c r="U378" i="6" s="1"/>
  <c r="AJ268" i="5"/>
  <c r="AL268" i="5"/>
  <c r="AN268" i="5"/>
  <c r="AP268" i="5"/>
  <c r="BM268" i="5"/>
  <c r="BN268" i="5"/>
  <c r="BO268" i="5"/>
  <c r="BP268" i="5"/>
  <c r="BQ268" i="5"/>
  <c r="AJ269" i="5"/>
  <c r="AL269" i="5"/>
  <c r="AN269" i="5"/>
  <c r="AP269" i="5"/>
  <c r="AJ270" i="5"/>
  <c r="AL270" i="5"/>
  <c r="AN270" i="5"/>
  <c r="AP270" i="5"/>
  <c r="D271" i="5"/>
  <c r="R271" i="5"/>
  <c r="I380" i="6" s="1"/>
  <c r="U271" i="5"/>
  <c r="M380" i="6" s="1"/>
  <c r="X271" i="5"/>
  <c r="Q380" i="6" s="1"/>
  <c r="AA271" i="5"/>
  <c r="U380" i="6" s="1"/>
  <c r="AJ271" i="5"/>
  <c r="AL271" i="5"/>
  <c r="AN271" i="5"/>
  <c r="AP271" i="5"/>
  <c r="BM271" i="5"/>
  <c r="BN271" i="5"/>
  <c r="BO271" i="5"/>
  <c r="BP271" i="5"/>
  <c r="BQ271" i="5"/>
  <c r="D272" i="5"/>
  <c r="R272" i="5"/>
  <c r="I382" i="6" s="1"/>
  <c r="U272" i="5"/>
  <c r="M382" i="6" s="1"/>
  <c r="X272" i="5"/>
  <c r="Q382" i="6" s="1"/>
  <c r="AA272" i="5"/>
  <c r="U382" i="6" s="1"/>
  <c r="AJ272" i="5"/>
  <c r="AL272" i="5"/>
  <c r="AN272" i="5"/>
  <c r="AP272" i="5"/>
  <c r="BM272" i="5"/>
  <c r="BN272" i="5"/>
  <c r="BO272" i="5"/>
  <c r="BP272" i="5"/>
  <c r="BQ272" i="5"/>
  <c r="D273" i="5"/>
  <c r="R273" i="5"/>
  <c r="I384" i="6" s="1"/>
  <c r="U273" i="5"/>
  <c r="M384" i="6" s="1"/>
  <c r="X273" i="5"/>
  <c r="Q384" i="6" s="1"/>
  <c r="AA273" i="5"/>
  <c r="U384" i="6" s="1"/>
  <c r="AJ273" i="5"/>
  <c r="AL273" i="5"/>
  <c r="AN273" i="5"/>
  <c r="AP273" i="5"/>
  <c r="BM273" i="5"/>
  <c r="BN273" i="5"/>
  <c r="BO273" i="5"/>
  <c r="BP273" i="5"/>
  <c r="BQ273" i="5"/>
  <c r="D274" i="5"/>
  <c r="R274" i="5"/>
  <c r="I386" i="6" s="1"/>
  <c r="U274" i="5"/>
  <c r="M386" i="6" s="1"/>
  <c r="X274" i="5"/>
  <c r="Q386" i="6" s="1"/>
  <c r="AA274" i="5"/>
  <c r="U386" i="6" s="1"/>
  <c r="AJ274" i="5"/>
  <c r="AL274" i="5"/>
  <c r="AN274" i="5"/>
  <c r="AP274" i="5"/>
  <c r="BM274" i="5"/>
  <c r="BN274" i="5"/>
  <c r="BO274" i="5"/>
  <c r="BP274" i="5"/>
  <c r="BQ274" i="5"/>
  <c r="D275" i="5"/>
  <c r="R275" i="5"/>
  <c r="I388" i="6" s="1"/>
  <c r="U275" i="5"/>
  <c r="M388" i="6" s="1"/>
  <c r="X275" i="5"/>
  <c r="Q388" i="6" s="1"/>
  <c r="AA275" i="5"/>
  <c r="U388" i="6" s="1"/>
  <c r="AJ275" i="5"/>
  <c r="AL275" i="5"/>
  <c r="AN275" i="5"/>
  <c r="AP275" i="5"/>
  <c r="BM275" i="5"/>
  <c r="BN275" i="5"/>
  <c r="BO275" i="5"/>
  <c r="BP275" i="5"/>
  <c r="BQ275" i="5"/>
  <c r="D276" i="5"/>
  <c r="R276" i="5"/>
  <c r="I390" i="6" s="1"/>
  <c r="U276" i="5"/>
  <c r="M390" i="6" s="1"/>
  <c r="X276" i="5"/>
  <c r="Q390" i="6" s="1"/>
  <c r="AA276" i="5"/>
  <c r="U390" i="6" s="1"/>
  <c r="AJ276" i="5"/>
  <c r="AL276" i="5"/>
  <c r="AN276" i="5"/>
  <c r="AP276" i="5"/>
  <c r="BM276" i="5"/>
  <c r="BN276" i="5"/>
  <c r="BO276" i="5"/>
  <c r="BP276" i="5"/>
  <c r="BQ276" i="5"/>
  <c r="D277" i="5"/>
  <c r="R277" i="5"/>
  <c r="I392" i="6" s="1"/>
  <c r="U277" i="5"/>
  <c r="M392" i="6" s="1"/>
  <c r="X277" i="5"/>
  <c r="Q392" i="6" s="1"/>
  <c r="AA277" i="5"/>
  <c r="U392" i="6" s="1"/>
  <c r="AJ277" i="5"/>
  <c r="AL277" i="5"/>
  <c r="AN277" i="5"/>
  <c r="AP277" i="5"/>
  <c r="BM277" i="5"/>
  <c r="BN277" i="5"/>
  <c r="BO277" i="5"/>
  <c r="BP277" i="5"/>
  <c r="BQ277" i="5"/>
  <c r="D278" i="5"/>
  <c r="R278" i="5"/>
  <c r="I394" i="6" s="1"/>
  <c r="U278" i="5"/>
  <c r="M394" i="6" s="1"/>
  <c r="X278" i="5"/>
  <c r="Q394" i="6" s="1"/>
  <c r="AA278" i="5"/>
  <c r="U394" i="6" s="1"/>
  <c r="AJ278" i="5"/>
  <c r="AL278" i="5"/>
  <c r="AN278" i="5"/>
  <c r="AP278" i="5"/>
  <c r="BM278" i="5"/>
  <c r="BN278" i="5"/>
  <c r="BO278" i="5"/>
  <c r="BP278" i="5"/>
  <c r="BQ278" i="5"/>
  <c r="D279" i="5"/>
  <c r="R279" i="5"/>
  <c r="I396" i="6" s="1"/>
  <c r="U279" i="5"/>
  <c r="M396" i="6" s="1"/>
  <c r="X279" i="5"/>
  <c r="Q396" i="6" s="1"/>
  <c r="AA279" i="5"/>
  <c r="U396" i="6" s="1"/>
  <c r="AJ279" i="5"/>
  <c r="AL279" i="5"/>
  <c r="AN279" i="5"/>
  <c r="AP279" i="5"/>
  <c r="BM279" i="5"/>
  <c r="BN279" i="5"/>
  <c r="BO279" i="5"/>
  <c r="BP279" i="5"/>
  <c r="BQ279" i="5"/>
  <c r="AJ280" i="5"/>
  <c r="AL280" i="5"/>
  <c r="AN280" i="5"/>
  <c r="AP280" i="5"/>
  <c r="D281" i="5"/>
  <c r="R281" i="5"/>
  <c r="I398" i="6" s="1"/>
  <c r="U281" i="5"/>
  <c r="M398" i="6" s="1"/>
  <c r="X281" i="5"/>
  <c r="Q398" i="6" s="1"/>
  <c r="AA281" i="5"/>
  <c r="U398" i="6" s="1"/>
  <c r="AJ281" i="5"/>
  <c r="AL281" i="5"/>
  <c r="AN281" i="5"/>
  <c r="AP281" i="5"/>
  <c r="BM281" i="5"/>
  <c r="BN281" i="5"/>
  <c r="BO281" i="5"/>
  <c r="BP281" i="5"/>
  <c r="BQ281" i="5"/>
  <c r="D282" i="5"/>
  <c r="R282" i="5"/>
  <c r="I400" i="6" s="1"/>
  <c r="U282" i="5"/>
  <c r="M400" i="6" s="1"/>
  <c r="X282" i="5"/>
  <c r="Q400" i="6" s="1"/>
  <c r="AA282" i="5"/>
  <c r="U400" i="6" s="1"/>
  <c r="AJ282" i="5"/>
  <c r="AL282" i="5"/>
  <c r="AN282" i="5"/>
  <c r="AP282" i="5"/>
  <c r="BM282" i="5"/>
  <c r="BN282" i="5"/>
  <c r="BO282" i="5"/>
  <c r="BP282" i="5"/>
  <c r="BQ282" i="5"/>
  <c r="D283" i="5"/>
  <c r="R283" i="5"/>
  <c r="I402" i="6" s="1"/>
  <c r="U283" i="5"/>
  <c r="M402" i="6" s="1"/>
  <c r="X283" i="5"/>
  <c r="Q402" i="6" s="1"/>
  <c r="AA283" i="5"/>
  <c r="U402" i="6" s="1"/>
  <c r="AJ283" i="5"/>
  <c r="AL283" i="5"/>
  <c r="AN283" i="5"/>
  <c r="AP283" i="5"/>
  <c r="BM283" i="5"/>
  <c r="BN283" i="5"/>
  <c r="BO283" i="5"/>
  <c r="BP283" i="5"/>
  <c r="BQ283" i="5"/>
  <c r="D284" i="5"/>
  <c r="R284" i="5"/>
  <c r="I404" i="6" s="1"/>
  <c r="U284" i="5"/>
  <c r="M404" i="6" s="1"/>
  <c r="X284" i="5"/>
  <c r="Q404" i="6" s="1"/>
  <c r="AA284" i="5"/>
  <c r="U404" i="6" s="1"/>
  <c r="AJ284" i="5"/>
  <c r="AL284" i="5"/>
  <c r="AN284" i="5"/>
  <c r="AP284" i="5"/>
  <c r="BM284" i="5"/>
  <c r="BN284" i="5"/>
  <c r="BO284" i="5"/>
  <c r="BP284" i="5"/>
  <c r="BQ284" i="5"/>
  <c r="D285" i="5"/>
  <c r="R285" i="5"/>
  <c r="I406" i="6" s="1"/>
  <c r="U285" i="5"/>
  <c r="M406" i="6" s="1"/>
  <c r="X285" i="5"/>
  <c r="Q406" i="6" s="1"/>
  <c r="AA285" i="5"/>
  <c r="U406" i="6" s="1"/>
  <c r="AJ285" i="5"/>
  <c r="AL285" i="5"/>
  <c r="AN285" i="5"/>
  <c r="AP285" i="5"/>
  <c r="BM285" i="5"/>
  <c r="BN285" i="5"/>
  <c r="BO285" i="5"/>
  <c r="BP285" i="5"/>
  <c r="BQ285" i="5"/>
  <c r="D286" i="5"/>
  <c r="R286" i="5"/>
  <c r="I408" i="6" s="1"/>
  <c r="U286" i="5"/>
  <c r="M408" i="6" s="1"/>
  <c r="X286" i="5"/>
  <c r="Q408" i="6" s="1"/>
  <c r="AA286" i="5"/>
  <c r="U408" i="6" s="1"/>
  <c r="AJ286" i="5"/>
  <c r="AL286" i="5"/>
  <c r="AN286" i="5"/>
  <c r="AP286" i="5"/>
  <c r="BM286" i="5"/>
  <c r="BN286" i="5"/>
  <c r="BO286" i="5"/>
  <c r="BP286" i="5"/>
  <c r="BQ286" i="5"/>
  <c r="D287" i="5"/>
  <c r="R287" i="5"/>
  <c r="I410" i="6" s="1"/>
  <c r="U287" i="5"/>
  <c r="M410" i="6" s="1"/>
  <c r="X287" i="5"/>
  <c r="Q410" i="6" s="1"/>
  <c r="AA287" i="5"/>
  <c r="U410" i="6" s="1"/>
  <c r="AJ287" i="5"/>
  <c r="AL287" i="5"/>
  <c r="AN287" i="5"/>
  <c r="AP287" i="5"/>
  <c r="BM287" i="5"/>
  <c r="BN287" i="5"/>
  <c r="BO287" i="5"/>
  <c r="BP287" i="5"/>
  <c r="BQ287" i="5"/>
  <c r="D288" i="5"/>
  <c r="R288" i="5"/>
  <c r="I412" i="6" s="1"/>
  <c r="U288" i="5"/>
  <c r="M412" i="6" s="1"/>
  <c r="X288" i="5"/>
  <c r="Q412" i="6" s="1"/>
  <c r="AA288" i="5"/>
  <c r="U412" i="6" s="1"/>
  <c r="AJ288" i="5"/>
  <c r="AL288" i="5"/>
  <c r="AN288" i="5"/>
  <c r="AP288" i="5"/>
  <c r="BM288" i="5"/>
  <c r="BN288" i="5"/>
  <c r="BO288" i="5"/>
  <c r="BP288" i="5"/>
  <c r="BQ288" i="5"/>
  <c r="D289" i="5"/>
  <c r="R289" i="5"/>
  <c r="I414" i="6" s="1"/>
  <c r="U289" i="5"/>
  <c r="M414" i="6" s="1"/>
  <c r="X289" i="5"/>
  <c r="Q414" i="6" s="1"/>
  <c r="AA289" i="5"/>
  <c r="U414" i="6" s="1"/>
  <c r="AJ289" i="5"/>
  <c r="AL289" i="5"/>
  <c r="AN289" i="5"/>
  <c r="AP289" i="5"/>
  <c r="BM289" i="5"/>
  <c r="BN289" i="5"/>
  <c r="BO289" i="5"/>
  <c r="BP289" i="5"/>
  <c r="BQ289" i="5"/>
  <c r="D290" i="5"/>
  <c r="R290" i="5"/>
  <c r="I416" i="6" s="1"/>
  <c r="U290" i="5"/>
  <c r="M416" i="6" s="1"/>
  <c r="X290" i="5"/>
  <c r="Q416" i="6" s="1"/>
  <c r="AA290" i="5"/>
  <c r="U416" i="6" s="1"/>
  <c r="AJ290" i="5"/>
  <c r="AL290" i="5"/>
  <c r="AN290" i="5"/>
  <c r="AP290" i="5"/>
  <c r="BM290" i="5"/>
  <c r="BN290" i="5"/>
  <c r="BO290" i="5"/>
  <c r="BP290" i="5"/>
  <c r="BQ290" i="5"/>
  <c r="D291" i="5"/>
  <c r="R291" i="5"/>
  <c r="I418" i="6" s="1"/>
  <c r="U291" i="5"/>
  <c r="M418" i="6" s="1"/>
  <c r="X291" i="5"/>
  <c r="Q418" i="6" s="1"/>
  <c r="AA291" i="5"/>
  <c r="U418" i="6" s="1"/>
  <c r="AJ291" i="5"/>
  <c r="AL291" i="5"/>
  <c r="AN291" i="5"/>
  <c r="AP291" i="5"/>
  <c r="BM291" i="5"/>
  <c r="BN291" i="5"/>
  <c r="BO291" i="5"/>
  <c r="BP291" i="5"/>
  <c r="BQ291" i="5"/>
  <c r="D292" i="5"/>
  <c r="R292" i="5"/>
  <c r="I420" i="6" s="1"/>
  <c r="U292" i="5"/>
  <c r="M420" i="6" s="1"/>
  <c r="X292" i="5"/>
  <c r="Q420" i="6" s="1"/>
  <c r="AA292" i="5"/>
  <c r="U420" i="6" s="1"/>
  <c r="AJ292" i="5"/>
  <c r="AL292" i="5"/>
  <c r="AN292" i="5"/>
  <c r="AP292" i="5"/>
  <c r="BM292" i="5"/>
  <c r="BN292" i="5"/>
  <c r="BO292" i="5"/>
  <c r="BP292" i="5"/>
  <c r="BQ292" i="5"/>
  <c r="D293" i="5"/>
  <c r="R293" i="5"/>
  <c r="I422" i="6" s="1"/>
  <c r="U293" i="5"/>
  <c r="M422" i="6" s="1"/>
  <c r="X293" i="5"/>
  <c r="Q422" i="6" s="1"/>
  <c r="AA293" i="5"/>
  <c r="U422" i="6" s="1"/>
  <c r="AJ293" i="5"/>
  <c r="AL293" i="5"/>
  <c r="AN293" i="5"/>
  <c r="AP293" i="5"/>
  <c r="BM293" i="5"/>
  <c r="BN293" i="5"/>
  <c r="BO293" i="5"/>
  <c r="BP293" i="5"/>
  <c r="BQ293" i="5"/>
  <c r="D294" i="5"/>
  <c r="R294" i="5"/>
  <c r="I424" i="6" s="1"/>
  <c r="U294" i="5"/>
  <c r="M424" i="6" s="1"/>
  <c r="X294" i="5"/>
  <c r="Q424" i="6" s="1"/>
  <c r="AA294" i="5"/>
  <c r="U424" i="6" s="1"/>
  <c r="AJ294" i="5"/>
  <c r="AL294" i="5"/>
  <c r="AN294" i="5"/>
  <c r="AP294" i="5"/>
  <c r="BM294" i="5"/>
  <c r="BN294" i="5"/>
  <c r="BO294" i="5"/>
  <c r="BP294" i="5"/>
  <c r="BQ294" i="5"/>
  <c r="AJ295" i="5"/>
  <c r="AL295" i="5"/>
  <c r="AN295" i="5"/>
  <c r="AP295" i="5"/>
  <c r="D296" i="5"/>
  <c r="R296" i="5"/>
  <c r="I426" i="6" s="1"/>
  <c r="U296" i="5"/>
  <c r="M426" i="6" s="1"/>
  <c r="X296" i="5"/>
  <c r="Q426" i="6" s="1"/>
  <c r="AA296" i="5"/>
  <c r="U426" i="6" s="1"/>
  <c r="AJ296" i="5"/>
  <c r="AL296" i="5"/>
  <c r="AN296" i="5"/>
  <c r="AP296" i="5"/>
  <c r="BM296" i="5"/>
  <c r="BN296" i="5"/>
  <c r="BO296" i="5"/>
  <c r="BP296" i="5"/>
  <c r="BQ296" i="5"/>
  <c r="AJ297" i="5"/>
  <c r="AL297" i="5"/>
  <c r="AN297" i="5"/>
  <c r="AP297" i="5"/>
  <c r="D298" i="5"/>
  <c r="R298" i="5"/>
  <c r="I428" i="6" s="1"/>
  <c r="U298" i="5"/>
  <c r="M428" i="6" s="1"/>
  <c r="X298" i="5"/>
  <c r="Q428" i="6" s="1"/>
  <c r="AA298" i="5"/>
  <c r="U428" i="6" s="1"/>
  <c r="AJ298" i="5"/>
  <c r="AL298" i="5"/>
  <c r="AN298" i="5"/>
  <c r="AP298" i="5"/>
  <c r="BM298" i="5"/>
  <c r="BN298" i="5"/>
  <c r="BO298" i="5"/>
  <c r="BP298" i="5"/>
  <c r="BQ298" i="5"/>
  <c r="AJ299" i="5"/>
  <c r="AL299" i="5"/>
  <c r="AN299" i="5"/>
  <c r="AP299" i="5"/>
  <c r="D300" i="5"/>
  <c r="R300" i="5"/>
  <c r="I430" i="6" s="1"/>
  <c r="U300" i="5"/>
  <c r="M430" i="6" s="1"/>
  <c r="X300" i="5"/>
  <c r="Q430" i="6" s="1"/>
  <c r="AA300" i="5"/>
  <c r="U430" i="6" s="1"/>
  <c r="AJ300" i="5"/>
  <c r="AL300" i="5"/>
  <c r="AN300" i="5"/>
  <c r="AP300" i="5"/>
  <c r="BM300" i="5"/>
  <c r="BN300" i="5"/>
  <c r="BO300" i="5"/>
  <c r="BP300" i="5"/>
  <c r="BQ300" i="5"/>
  <c r="D301" i="5"/>
  <c r="R301" i="5"/>
  <c r="I432" i="6" s="1"/>
  <c r="U301" i="5"/>
  <c r="M432" i="6" s="1"/>
  <c r="X301" i="5"/>
  <c r="Q432" i="6" s="1"/>
  <c r="AA301" i="5"/>
  <c r="U432" i="6" s="1"/>
  <c r="AJ301" i="5"/>
  <c r="AL301" i="5"/>
  <c r="AN301" i="5"/>
  <c r="AP301" i="5"/>
  <c r="BM301" i="5"/>
  <c r="BN301" i="5"/>
  <c r="BO301" i="5"/>
  <c r="BP301" i="5"/>
  <c r="BQ301" i="5"/>
  <c r="D302" i="5"/>
  <c r="R302" i="5"/>
  <c r="I434" i="6" s="1"/>
  <c r="U302" i="5"/>
  <c r="M434" i="6" s="1"/>
  <c r="X302" i="5"/>
  <c r="Q434" i="6" s="1"/>
  <c r="AA302" i="5"/>
  <c r="U434" i="6" s="1"/>
  <c r="AJ302" i="5"/>
  <c r="AL302" i="5"/>
  <c r="AN302" i="5"/>
  <c r="AP302" i="5"/>
  <c r="BM302" i="5"/>
  <c r="BN302" i="5"/>
  <c r="BO302" i="5"/>
  <c r="BP302" i="5"/>
  <c r="BQ302" i="5"/>
  <c r="D303" i="5"/>
  <c r="R303" i="5"/>
  <c r="I436" i="6" s="1"/>
  <c r="U303" i="5"/>
  <c r="M436" i="6" s="1"/>
  <c r="X303" i="5"/>
  <c r="Q436" i="6" s="1"/>
  <c r="AA303" i="5"/>
  <c r="U436" i="6" s="1"/>
  <c r="AJ303" i="5"/>
  <c r="AL303" i="5"/>
  <c r="AN303" i="5"/>
  <c r="AP303" i="5"/>
  <c r="BM303" i="5"/>
  <c r="BN303" i="5"/>
  <c r="BO303" i="5"/>
  <c r="BP303" i="5"/>
  <c r="BQ303" i="5"/>
  <c r="D304" i="5"/>
  <c r="R304" i="5"/>
  <c r="I438" i="6" s="1"/>
  <c r="U304" i="5"/>
  <c r="M438" i="6" s="1"/>
  <c r="X304" i="5"/>
  <c r="Q438" i="6" s="1"/>
  <c r="AA304" i="5"/>
  <c r="U438" i="6" s="1"/>
  <c r="AJ304" i="5"/>
  <c r="AL304" i="5"/>
  <c r="AN304" i="5"/>
  <c r="AP304" i="5"/>
  <c r="BM304" i="5"/>
  <c r="BN304" i="5"/>
  <c r="BO304" i="5"/>
  <c r="BP304" i="5"/>
  <c r="BQ304" i="5"/>
  <c r="D305" i="5"/>
  <c r="R305" i="5"/>
  <c r="I440" i="6" s="1"/>
  <c r="U305" i="5"/>
  <c r="M440" i="6" s="1"/>
  <c r="X305" i="5"/>
  <c r="Q440" i="6" s="1"/>
  <c r="AA305" i="5"/>
  <c r="U440" i="6" s="1"/>
  <c r="AJ305" i="5"/>
  <c r="AL305" i="5"/>
  <c r="AN305" i="5"/>
  <c r="AP305" i="5"/>
  <c r="BM305" i="5"/>
  <c r="BN305" i="5"/>
  <c r="BO305" i="5"/>
  <c r="BP305" i="5"/>
  <c r="BQ305" i="5"/>
  <c r="AJ306" i="5"/>
  <c r="AL306" i="5"/>
  <c r="AN306" i="5"/>
  <c r="AP306" i="5"/>
  <c r="D310" i="5"/>
  <c r="R310" i="5"/>
  <c r="I446" i="6" s="1"/>
  <c r="U310" i="5"/>
  <c r="M446" i="6" s="1"/>
  <c r="X310" i="5"/>
  <c r="Q446" i="6" s="1"/>
  <c r="AA310" i="5"/>
  <c r="U446" i="6" s="1"/>
  <c r="AJ310" i="5"/>
  <c r="AL310" i="5"/>
  <c r="AN310" i="5"/>
  <c r="AP310" i="5"/>
  <c r="BM310" i="5"/>
  <c r="BN310" i="5"/>
  <c r="BO310" i="5"/>
  <c r="BP310" i="5"/>
  <c r="BQ310" i="5"/>
  <c r="D308" i="5"/>
  <c r="R308" i="5"/>
  <c r="I442" i="6" s="1"/>
  <c r="U308" i="5"/>
  <c r="M442" i="6" s="1"/>
  <c r="X308" i="5"/>
  <c r="Q442" i="6" s="1"/>
  <c r="AA308" i="5"/>
  <c r="U442" i="6" s="1"/>
  <c r="AJ308" i="5"/>
  <c r="AL308" i="5"/>
  <c r="AN308" i="5"/>
  <c r="AP308" i="5"/>
  <c r="BM308" i="5"/>
  <c r="BN308" i="5"/>
  <c r="BO308" i="5"/>
  <c r="BP308" i="5"/>
  <c r="BQ308" i="5"/>
  <c r="AJ311" i="5"/>
  <c r="AL311" i="5"/>
  <c r="AN311" i="5"/>
  <c r="AP311" i="5"/>
  <c r="D312" i="5"/>
  <c r="R312" i="5"/>
  <c r="I448" i="6" s="1"/>
  <c r="U312" i="5"/>
  <c r="M448" i="6" s="1"/>
  <c r="X312" i="5"/>
  <c r="Q448" i="6" s="1"/>
  <c r="AA312" i="5"/>
  <c r="U448" i="6" s="1"/>
  <c r="AJ312" i="5"/>
  <c r="AL312" i="5"/>
  <c r="AN312" i="5"/>
  <c r="AP312" i="5"/>
  <c r="BM312" i="5"/>
  <c r="BN312" i="5"/>
  <c r="BO312" i="5"/>
  <c r="BP312" i="5"/>
  <c r="BQ312" i="5"/>
  <c r="D313" i="5"/>
  <c r="R313" i="5"/>
  <c r="I450" i="6" s="1"/>
  <c r="U313" i="5"/>
  <c r="M450" i="6" s="1"/>
  <c r="X313" i="5"/>
  <c r="Q450" i="6" s="1"/>
  <c r="AA313" i="5"/>
  <c r="U450" i="6" s="1"/>
  <c r="AJ313" i="5"/>
  <c r="AL313" i="5"/>
  <c r="AN313" i="5"/>
  <c r="AP313" i="5"/>
  <c r="BM313" i="5"/>
  <c r="BN313" i="5"/>
  <c r="BO313" i="5"/>
  <c r="BP313" i="5"/>
  <c r="BQ313" i="5"/>
  <c r="D314" i="5"/>
  <c r="R314" i="5"/>
  <c r="I452" i="6" s="1"/>
  <c r="U314" i="5"/>
  <c r="M452" i="6" s="1"/>
  <c r="X314" i="5"/>
  <c r="Q452" i="6" s="1"/>
  <c r="AA314" i="5"/>
  <c r="U452" i="6" s="1"/>
  <c r="AJ314" i="5"/>
  <c r="AL314" i="5"/>
  <c r="AN314" i="5"/>
  <c r="AP314" i="5"/>
  <c r="BM314" i="5"/>
  <c r="BN314" i="5"/>
  <c r="BO314" i="5"/>
  <c r="BP314" i="5"/>
  <c r="BQ314" i="5"/>
  <c r="D315" i="5"/>
  <c r="R315" i="5"/>
  <c r="I454" i="6" s="1"/>
  <c r="U315" i="5"/>
  <c r="M454" i="6" s="1"/>
  <c r="X315" i="5"/>
  <c r="Q454" i="6" s="1"/>
  <c r="AA315" i="5"/>
  <c r="U454" i="6" s="1"/>
  <c r="AJ315" i="5"/>
  <c r="AL315" i="5"/>
  <c r="AN315" i="5"/>
  <c r="AP315" i="5"/>
  <c r="BM315" i="5"/>
  <c r="BN315" i="5"/>
  <c r="BO315" i="5"/>
  <c r="BP315" i="5"/>
  <c r="BQ315" i="5"/>
  <c r="AJ316" i="5"/>
  <c r="AL316" i="5"/>
  <c r="AN316" i="5"/>
  <c r="AP316" i="5"/>
  <c r="D319" i="5"/>
  <c r="R319" i="5"/>
  <c r="I460" i="6" s="1"/>
  <c r="U319" i="5"/>
  <c r="M460" i="6" s="1"/>
  <c r="X319" i="5"/>
  <c r="Q460" i="6" s="1"/>
  <c r="AA319" i="5"/>
  <c r="U460" i="6" s="1"/>
  <c r="AJ319" i="5"/>
  <c r="AL319" i="5"/>
  <c r="AN319" i="5"/>
  <c r="AP319" i="5"/>
  <c r="BM319" i="5"/>
  <c r="BN319" i="5"/>
  <c r="BO319" i="5"/>
  <c r="BP319" i="5"/>
  <c r="BQ319" i="5"/>
  <c r="D320" i="5"/>
  <c r="R320" i="5"/>
  <c r="I462" i="6" s="1"/>
  <c r="U320" i="5"/>
  <c r="M462" i="6" s="1"/>
  <c r="X320" i="5"/>
  <c r="Q462" i="6" s="1"/>
  <c r="AA320" i="5"/>
  <c r="U462" i="6" s="1"/>
  <c r="AJ320" i="5"/>
  <c r="AL320" i="5"/>
  <c r="AN320" i="5"/>
  <c r="AP320" i="5"/>
  <c r="BM320" i="5"/>
  <c r="BN320" i="5"/>
  <c r="BO320" i="5"/>
  <c r="BP320" i="5"/>
  <c r="BQ320" i="5"/>
  <c r="D321" i="5"/>
  <c r="R321" i="5"/>
  <c r="I464" i="6" s="1"/>
  <c r="U321" i="5"/>
  <c r="M464" i="6" s="1"/>
  <c r="X321" i="5"/>
  <c r="Q464" i="6" s="1"/>
  <c r="AA321" i="5"/>
  <c r="U464" i="6" s="1"/>
  <c r="AJ321" i="5"/>
  <c r="AL321" i="5"/>
  <c r="AN321" i="5"/>
  <c r="AP321" i="5"/>
  <c r="BM321" i="5"/>
  <c r="BN321" i="5"/>
  <c r="BO321" i="5"/>
  <c r="BP321" i="5"/>
  <c r="BQ321" i="5"/>
  <c r="AJ322" i="5"/>
  <c r="AL322" i="5"/>
  <c r="AN322" i="5"/>
  <c r="AP322" i="5"/>
  <c r="D323" i="5"/>
  <c r="R323" i="5"/>
  <c r="I466" i="6" s="1"/>
  <c r="U323" i="5"/>
  <c r="M466" i="6" s="1"/>
  <c r="X323" i="5"/>
  <c r="Q466" i="6" s="1"/>
  <c r="AA323" i="5"/>
  <c r="U466" i="6" s="1"/>
  <c r="AJ323" i="5"/>
  <c r="AL323" i="5"/>
  <c r="AN323" i="5"/>
  <c r="AP323" i="5"/>
  <c r="BM323" i="5"/>
  <c r="BN323" i="5"/>
  <c r="BO323" i="5"/>
  <c r="BP323" i="5"/>
  <c r="BQ323" i="5"/>
  <c r="D324" i="5"/>
  <c r="R324" i="5"/>
  <c r="I468" i="6" s="1"/>
  <c r="U324" i="5"/>
  <c r="M468" i="6" s="1"/>
  <c r="X324" i="5"/>
  <c r="Q468" i="6" s="1"/>
  <c r="AA324" i="5"/>
  <c r="U468" i="6" s="1"/>
  <c r="AJ324" i="5"/>
  <c r="AL324" i="5"/>
  <c r="AN324" i="5"/>
  <c r="AP324" i="5"/>
  <c r="BM324" i="5"/>
  <c r="BN324" i="5"/>
  <c r="BO324" i="5"/>
  <c r="BP324" i="5"/>
  <c r="BQ324" i="5"/>
  <c r="D325" i="5"/>
  <c r="R325" i="5"/>
  <c r="I470" i="6" s="1"/>
  <c r="U325" i="5"/>
  <c r="M470" i="6" s="1"/>
  <c r="X325" i="5"/>
  <c r="Q470" i="6" s="1"/>
  <c r="AA325" i="5"/>
  <c r="U470" i="6" s="1"/>
  <c r="AJ325" i="5"/>
  <c r="AL325" i="5"/>
  <c r="AN325" i="5"/>
  <c r="AP325" i="5"/>
  <c r="BM325" i="5"/>
  <c r="BN325" i="5"/>
  <c r="BO325" i="5"/>
  <c r="BP325" i="5"/>
  <c r="BQ325" i="5"/>
  <c r="AJ326" i="5"/>
  <c r="AL326" i="5"/>
  <c r="AN326" i="5"/>
  <c r="AP326" i="5"/>
  <c r="D327" i="5"/>
  <c r="R327" i="5"/>
  <c r="I472" i="6" s="1"/>
  <c r="U327" i="5"/>
  <c r="M472" i="6" s="1"/>
  <c r="X327" i="5"/>
  <c r="Q472" i="6" s="1"/>
  <c r="AA327" i="5"/>
  <c r="U472" i="6" s="1"/>
  <c r="AJ327" i="5"/>
  <c r="AL327" i="5"/>
  <c r="AN327" i="5"/>
  <c r="AP327" i="5"/>
  <c r="BM327" i="5"/>
  <c r="BN327" i="5"/>
  <c r="BO327" i="5"/>
  <c r="BP327" i="5"/>
  <c r="BQ327" i="5"/>
  <c r="D328" i="5"/>
  <c r="R328" i="5"/>
  <c r="I474" i="6" s="1"/>
  <c r="U328" i="5"/>
  <c r="M474" i="6" s="1"/>
  <c r="X328" i="5"/>
  <c r="Q474" i="6" s="1"/>
  <c r="AA328" i="5"/>
  <c r="U474" i="6" s="1"/>
  <c r="AJ328" i="5"/>
  <c r="AL328" i="5"/>
  <c r="AN328" i="5"/>
  <c r="AP328" i="5"/>
  <c r="BM328" i="5"/>
  <c r="BN328" i="5"/>
  <c r="BO328" i="5"/>
  <c r="BP328" i="5"/>
  <c r="BQ328" i="5"/>
  <c r="AJ332" i="5"/>
  <c r="AL332" i="5"/>
  <c r="AN332" i="5"/>
  <c r="AP332" i="5"/>
  <c r="D340" i="5"/>
  <c r="R340" i="5"/>
  <c r="I492" i="6" s="1"/>
  <c r="U340" i="5"/>
  <c r="M492" i="6" s="1"/>
  <c r="X340" i="5"/>
  <c r="Q492" i="6" s="1"/>
  <c r="AA340" i="5"/>
  <c r="U492" i="6" s="1"/>
  <c r="AJ340" i="5"/>
  <c r="AL340" i="5"/>
  <c r="AN340" i="5"/>
  <c r="AP340" i="5"/>
  <c r="BM340" i="5"/>
  <c r="BN340" i="5"/>
  <c r="BO340" i="5"/>
  <c r="BP340" i="5"/>
  <c r="BQ340" i="5"/>
  <c r="AJ333" i="5"/>
  <c r="AL333" i="5"/>
  <c r="AN333" i="5"/>
  <c r="AP333" i="5"/>
  <c r="D334" i="5"/>
  <c r="R334" i="5"/>
  <c r="I480" i="6" s="1"/>
  <c r="U334" i="5"/>
  <c r="M480" i="6" s="1"/>
  <c r="X334" i="5"/>
  <c r="Q480" i="6" s="1"/>
  <c r="AA334" i="5"/>
  <c r="U480" i="6" s="1"/>
  <c r="AJ334" i="5"/>
  <c r="AL334" i="5"/>
  <c r="AN334" i="5"/>
  <c r="AP334" i="5"/>
  <c r="BM334" i="5"/>
  <c r="BN334" i="5"/>
  <c r="BO334" i="5"/>
  <c r="BP334" i="5"/>
  <c r="BQ334" i="5"/>
  <c r="D335" i="5"/>
  <c r="R335" i="5"/>
  <c r="I482" i="6" s="1"/>
  <c r="U335" i="5"/>
  <c r="M482" i="6" s="1"/>
  <c r="X335" i="5"/>
  <c r="Q482" i="6" s="1"/>
  <c r="AA335" i="5"/>
  <c r="U482" i="6" s="1"/>
  <c r="AJ335" i="5"/>
  <c r="AL335" i="5"/>
  <c r="AN335" i="5"/>
  <c r="AP335" i="5"/>
  <c r="BM335" i="5"/>
  <c r="BN335" i="5"/>
  <c r="BO335" i="5"/>
  <c r="BP335" i="5"/>
  <c r="BQ335" i="5"/>
  <c r="D336" i="5"/>
  <c r="R336" i="5"/>
  <c r="I484" i="6" s="1"/>
  <c r="U336" i="5"/>
  <c r="M484" i="6" s="1"/>
  <c r="X336" i="5"/>
  <c r="Q484" i="6" s="1"/>
  <c r="AA336" i="5"/>
  <c r="U484" i="6" s="1"/>
  <c r="AJ336" i="5"/>
  <c r="AL336" i="5"/>
  <c r="AN336" i="5"/>
  <c r="AP336" i="5"/>
  <c r="BM336" i="5"/>
  <c r="BN336" i="5"/>
  <c r="BO336" i="5"/>
  <c r="BP336" i="5"/>
  <c r="BQ336" i="5"/>
  <c r="D337" i="5"/>
  <c r="R337" i="5"/>
  <c r="I486" i="6" s="1"/>
  <c r="U337" i="5"/>
  <c r="M486" i="6" s="1"/>
  <c r="X337" i="5"/>
  <c r="Q486" i="6" s="1"/>
  <c r="AA337" i="5"/>
  <c r="U486" i="6" s="1"/>
  <c r="AJ337" i="5"/>
  <c r="AL337" i="5"/>
  <c r="AN337" i="5"/>
  <c r="AP337" i="5"/>
  <c r="BM337" i="5"/>
  <c r="BN337" i="5"/>
  <c r="BO337" i="5"/>
  <c r="BP337" i="5"/>
  <c r="BQ337" i="5"/>
  <c r="AJ341" i="5"/>
  <c r="AL341" i="5"/>
  <c r="AN341" i="5"/>
  <c r="AP341" i="5"/>
  <c r="D342" i="5"/>
  <c r="R342" i="5"/>
  <c r="I494" i="6" s="1"/>
  <c r="U342" i="5"/>
  <c r="M494" i="6" s="1"/>
  <c r="X342" i="5"/>
  <c r="Q494" i="6" s="1"/>
  <c r="AA342" i="5"/>
  <c r="U494" i="6" s="1"/>
  <c r="AJ342" i="5"/>
  <c r="AL342" i="5"/>
  <c r="AN342" i="5"/>
  <c r="AP342" i="5"/>
  <c r="BM342" i="5"/>
  <c r="BN342" i="5"/>
  <c r="BO342" i="5"/>
  <c r="BP342" i="5"/>
  <c r="BQ342" i="5"/>
  <c r="D343" i="5"/>
  <c r="R343" i="5"/>
  <c r="I496" i="6" s="1"/>
  <c r="U343" i="5"/>
  <c r="M496" i="6" s="1"/>
  <c r="X343" i="5"/>
  <c r="Q496" i="6" s="1"/>
  <c r="AA343" i="5"/>
  <c r="U496" i="6" s="1"/>
  <c r="AJ343" i="5"/>
  <c r="AL343" i="5"/>
  <c r="AN343" i="5"/>
  <c r="AP343" i="5"/>
  <c r="BM343" i="5"/>
  <c r="BN343" i="5"/>
  <c r="BO343" i="5"/>
  <c r="BP343" i="5"/>
  <c r="BQ343" i="5"/>
  <c r="A344" i="5"/>
  <c r="I163" i="6" l="1"/>
  <c r="F27" i="7"/>
  <c r="U167" i="6"/>
  <c r="Q167" i="6"/>
  <c r="H15" i="7"/>
  <c r="C14" i="7"/>
  <c r="M167" i="6"/>
  <c r="I167" i="6"/>
  <c r="C15" i="7"/>
  <c r="D14" i="7"/>
  <c r="H27" i="7"/>
  <c r="D24" i="7"/>
  <c r="C27" i="7"/>
  <c r="F26" i="7"/>
  <c r="H24" i="7"/>
  <c r="C26" i="7"/>
  <c r="D27" i="7"/>
  <c r="H26" i="7"/>
  <c r="C24" i="7"/>
  <c r="D26" i="7"/>
  <c r="F24" i="7"/>
  <c r="F15" i="7"/>
  <c r="H14" i="7"/>
  <c r="D15" i="7"/>
  <c r="F14" i="7"/>
  <c r="AR32" i="5"/>
  <c r="AR194" i="5"/>
  <c r="AR190" i="5"/>
  <c r="AR172" i="5"/>
  <c r="AR165" i="5"/>
  <c r="AR159" i="5"/>
  <c r="AR156" i="5"/>
  <c r="AR153" i="5"/>
  <c r="AR139" i="5"/>
  <c r="AR137" i="5"/>
  <c r="AR44" i="5"/>
  <c r="AR41" i="5"/>
  <c r="AR35" i="5"/>
  <c r="AR342" i="5"/>
  <c r="AR334" i="5"/>
  <c r="AR118" i="5"/>
  <c r="AR113" i="5"/>
  <c r="AR181" i="5"/>
  <c r="AR178" i="5"/>
  <c r="AR176" i="5"/>
  <c r="AR134" i="5"/>
  <c r="AR125" i="5"/>
  <c r="AR100" i="5"/>
  <c r="AR98" i="5"/>
  <c r="AR93" i="5"/>
  <c r="AR84" i="5"/>
  <c r="AR82" i="5"/>
  <c r="AR78" i="5"/>
  <c r="AR74" i="5"/>
  <c r="AR67" i="5"/>
  <c r="AR64" i="5"/>
  <c r="AR60" i="5"/>
  <c r="AR57" i="5"/>
  <c r="AR53" i="5"/>
  <c r="AR327" i="5"/>
  <c r="AR321" i="5"/>
  <c r="AR312" i="5"/>
  <c r="AR304" i="5"/>
  <c r="AR300" i="5"/>
  <c r="AR294" i="5"/>
  <c r="AR287" i="5"/>
  <c r="AR283" i="5"/>
  <c r="AR278" i="5"/>
  <c r="AR274" i="5"/>
  <c r="AR268" i="5"/>
  <c r="AR263" i="5"/>
  <c r="AR257" i="5"/>
  <c r="AR250" i="5"/>
  <c r="AR244" i="5"/>
  <c r="AR242" i="5"/>
  <c r="AR236" i="5"/>
  <c r="AR232" i="5"/>
  <c r="AR227" i="5"/>
  <c r="AR223" i="5"/>
  <c r="AR219" i="5"/>
  <c r="AR214" i="5"/>
  <c r="AR209" i="5"/>
  <c r="AR205" i="5"/>
  <c r="AR198" i="5"/>
  <c r="AR195" i="5"/>
  <c r="AR104" i="5"/>
  <c r="AR173" i="5"/>
  <c r="AR169" i="5"/>
  <c r="AR164" i="5"/>
  <c r="AR158" i="5"/>
  <c r="AR155" i="5"/>
  <c r="AR152" i="5"/>
  <c r="AR150" i="5"/>
  <c r="AR148" i="5"/>
  <c r="AR146" i="5"/>
  <c r="AR142" i="5"/>
  <c r="AR136" i="5"/>
  <c r="AR133" i="5"/>
  <c r="AR132" i="5"/>
  <c r="AR131" i="5"/>
  <c r="AR130" i="5"/>
  <c r="AR129" i="5"/>
  <c r="AR123" i="5"/>
  <c r="AR101" i="5"/>
  <c r="AR97" i="5"/>
  <c r="AR92" i="5"/>
  <c r="AR89" i="5"/>
  <c r="AR87" i="5"/>
  <c r="AR81" i="5"/>
  <c r="AR70" i="5"/>
  <c r="AR56" i="5"/>
  <c r="AR51" i="5"/>
  <c r="AR50" i="5"/>
  <c r="AR40" i="5"/>
  <c r="AR38" i="5"/>
  <c r="AR37" i="5"/>
  <c r="AR34" i="5"/>
  <c r="AR326" i="5"/>
  <c r="AR323" i="5"/>
  <c r="AR313" i="5"/>
  <c r="AR311" i="5"/>
  <c r="AR305" i="5"/>
  <c r="AR301" i="5"/>
  <c r="AR299" i="5"/>
  <c r="AR296" i="5"/>
  <c r="AR291" i="5"/>
  <c r="AR288" i="5"/>
  <c r="AR284" i="5"/>
  <c r="AR279" i="5"/>
  <c r="AR275" i="5"/>
  <c r="AR271" i="5"/>
  <c r="AR264" i="5"/>
  <c r="AR261" i="5"/>
  <c r="AR258" i="5"/>
  <c r="AR254" i="5"/>
  <c r="AR248" i="5"/>
  <c r="AR245" i="5"/>
  <c r="AR239" i="5"/>
  <c r="AR233" i="5"/>
  <c r="AR229" i="5"/>
  <c r="AR224" i="5"/>
  <c r="AR220" i="5"/>
  <c r="AR215" i="5"/>
  <c r="AR208" i="5"/>
  <c r="AR202" i="5"/>
  <c r="AR199" i="5"/>
  <c r="AR196" i="5"/>
  <c r="AG195" i="5"/>
  <c r="AR191" i="5"/>
  <c r="AR174" i="5"/>
  <c r="AR122" i="5"/>
  <c r="AR120" i="5"/>
  <c r="AR114" i="5"/>
  <c r="AR112" i="5"/>
  <c r="AR110" i="5"/>
  <c r="AR103" i="5"/>
  <c r="AR88" i="5"/>
  <c r="AR335" i="5"/>
  <c r="AR332" i="5"/>
  <c r="AR328" i="5"/>
  <c r="AR336" i="5"/>
  <c r="AR340" i="5"/>
  <c r="AR324" i="5"/>
  <c r="AR322" i="5"/>
  <c r="AR319" i="5"/>
  <c r="AR314" i="5"/>
  <c r="AR310" i="5"/>
  <c r="AR302" i="5"/>
  <c r="AR298" i="5"/>
  <c r="AR295" i="5"/>
  <c r="AR292" i="5"/>
  <c r="AR289" i="5"/>
  <c r="AR285" i="5"/>
  <c r="AR281" i="5"/>
  <c r="AR276" i="5"/>
  <c r="AR272" i="5"/>
  <c r="AR270" i="5"/>
  <c r="AR269" i="5"/>
  <c r="AR266" i="5"/>
  <c r="AR255" i="5"/>
  <c r="AR253" i="5"/>
  <c r="AR252" i="5"/>
  <c r="AR249" i="5"/>
  <c r="AR240" i="5"/>
  <c r="AR237" i="5"/>
  <c r="AR234" i="5"/>
  <c r="AR230" i="5"/>
  <c r="AR225" i="5"/>
  <c r="AR221" i="5"/>
  <c r="AR217" i="5"/>
  <c r="AR212" i="5"/>
  <c r="AR210" i="5"/>
  <c r="AR203" i="5"/>
  <c r="AR200" i="5"/>
  <c r="AR197" i="5"/>
  <c r="AR192" i="5"/>
  <c r="AR188" i="5"/>
  <c r="AR186" i="5"/>
  <c r="AR183" i="5"/>
  <c r="AR182" i="5"/>
  <c r="AR179" i="5"/>
  <c r="AR175" i="5"/>
  <c r="AR170" i="5"/>
  <c r="AR167" i="5"/>
  <c r="AR163" i="5"/>
  <c r="AR154" i="5"/>
  <c r="AR149" i="5"/>
  <c r="AR147" i="5"/>
  <c r="AR144" i="5"/>
  <c r="AR140" i="5"/>
  <c r="AG137" i="5"/>
  <c r="AR135" i="5"/>
  <c r="AR127" i="5"/>
  <c r="AR119" i="5"/>
  <c r="AR116" i="5"/>
  <c r="AR111" i="5"/>
  <c r="AR109" i="5"/>
  <c r="AR108" i="5"/>
  <c r="AR107" i="5"/>
  <c r="AR105" i="5"/>
  <c r="AR102" i="5"/>
  <c r="AR99" i="5"/>
  <c r="AR95" i="5"/>
  <c r="AR85" i="5"/>
  <c r="AR76" i="5"/>
  <c r="AR73" i="5"/>
  <c r="AR65" i="5"/>
  <c r="AR58" i="5"/>
  <c r="AR46" i="5"/>
  <c r="AR43" i="5"/>
  <c r="AR42" i="5"/>
  <c r="AR36" i="5"/>
  <c r="AR343" i="5"/>
  <c r="AR341" i="5"/>
  <c r="AR333" i="5"/>
  <c r="AR337" i="5"/>
  <c r="AR325" i="5"/>
  <c r="AR320" i="5"/>
  <c r="AR316" i="5"/>
  <c r="AR315" i="5"/>
  <c r="AR308" i="5"/>
  <c r="AR306" i="5"/>
  <c r="AR303" i="5"/>
  <c r="AR297" i="5"/>
  <c r="AR293" i="5"/>
  <c r="AR290" i="5"/>
  <c r="AR286" i="5"/>
  <c r="AR282" i="5"/>
  <c r="AR280" i="5"/>
  <c r="AR277" i="5"/>
  <c r="AR273" i="5"/>
  <c r="AR267" i="5"/>
  <c r="AR265" i="5"/>
  <c r="AR260" i="5"/>
  <c r="AR259" i="5"/>
  <c r="AR256" i="5"/>
  <c r="AR251" i="5"/>
  <c r="AR247" i="5"/>
  <c r="AR246" i="5"/>
  <c r="AR243" i="5"/>
  <c r="AR235" i="5"/>
  <c r="AR231" i="5"/>
  <c r="AR226" i="5"/>
  <c r="AR222" i="5"/>
  <c r="AR218" i="5"/>
  <c r="AR213" i="5"/>
  <c r="AR207" i="5"/>
  <c r="AR204" i="5"/>
  <c r="AR201" i="5"/>
  <c r="AR193" i="5"/>
  <c r="AR189" i="5"/>
  <c r="AR187" i="5"/>
  <c r="AR184" i="5"/>
  <c r="AG183" i="5"/>
  <c r="AR180" i="5"/>
  <c r="AR177" i="5"/>
  <c r="AR171" i="5"/>
  <c r="AR168" i="5"/>
  <c r="AR166" i="5"/>
  <c r="AR157" i="5"/>
  <c r="BR155" i="5"/>
  <c r="F155" i="5" s="1"/>
  <c r="AU155" i="5" s="1"/>
  <c r="AR151" i="5"/>
  <c r="AR145" i="5"/>
  <c r="AR141" i="5"/>
  <c r="AR138" i="5"/>
  <c r="AR128" i="5"/>
  <c r="AR124" i="5"/>
  <c r="AR121" i="5"/>
  <c r="AR117" i="5"/>
  <c r="AR115" i="5"/>
  <c r="AR106" i="5"/>
  <c r="AR96" i="5"/>
  <c r="AR94" i="5"/>
  <c r="AR90" i="5"/>
  <c r="AR86" i="5"/>
  <c r="AR80" i="5"/>
  <c r="AR77" i="5"/>
  <c r="AR75" i="5"/>
  <c r="AR66" i="5"/>
  <c r="AR59" i="5"/>
  <c r="AR55" i="5"/>
  <c r="AR52" i="5"/>
  <c r="AR49" i="5"/>
  <c r="AR45" i="5"/>
  <c r="AR39" i="5"/>
  <c r="AR33" i="5"/>
  <c r="AR211" i="5"/>
  <c r="AG217" i="5"/>
  <c r="AG209" i="5"/>
  <c r="AG208" i="5" s="1"/>
  <c r="BR59" i="5"/>
  <c r="F59" i="5" s="1"/>
  <c r="AU59" i="5" s="1"/>
  <c r="AG58" i="5"/>
  <c r="AG57" i="5"/>
  <c r="AG281" i="5"/>
  <c r="AG215" i="5"/>
  <c r="AG342" i="5"/>
  <c r="BR335" i="5"/>
  <c r="F335" i="5" s="1"/>
  <c r="AU335" i="5" s="1"/>
  <c r="BR308" i="5"/>
  <c r="F308" i="5" s="1"/>
  <c r="AU308" i="5" s="1"/>
  <c r="BR310" i="5"/>
  <c r="F310" i="5" s="1"/>
  <c r="AU310" i="5" s="1"/>
  <c r="AG193" i="5"/>
  <c r="AG192" i="5"/>
  <c r="AG191" i="5"/>
  <c r="AG190" i="5"/>
  <c r="BR302" i="5"/>
  <c r="F302" i="5" s="1"/>
  <c r="AU302" i="5" s="1"/>
  <c r="C17" i="7"/>
  <c r="BR46" i="5"/>
  <c r="F46" i="5" s="1"/>
  <c r="AU46" i="5" s="1"/>
  <c r="C28" i="7"/>
  <c r="C25" i="7"/>
  <c r="BR298" i="5"/>
  <c r="F298" i="5" s="1"/>
  <c r="BA298" i="5" s="1"/>
  <c r="BR233" i="5"/>
  <c r="F233" i="5" s="1"/>
  <c r="AU233" i="5" s="1"/>
  <c r="BR194" i="5"/>
  <c r="F194" i="5" s="1"/>
  <c r="AU194" i="5" s="1"/>
  <c r="BR186" i="5"/>
  <c r="F186" i="5" s="1"/>
  <c r="BA186" i="5" s="1"/>
  <c r="AG153" i="5"/>
  <c r="AG152" i="5"/>
  <c r="BR105" i="5"/>
  <c r="F105" i="5" s="1"/>
  <c r="AW105" i="5" s="1"/>
  <c r="BR88" i="5"/>
  <c r="F88" i="5" s="1"/>
  <c r="AY88" i="5" s="1"/>
  <c r="BR50" i="5"/>
  <c r="F50" i="5" s="1"/>
  <c r="BA50" i="5" s="1"/>
  <c r="BR42" i="5"/>
  <c r="F42" i="5" s="1"/>
  <c r="BA42" i="5" s="1"/>
  <c r="C23" i="7"/>
  <c r="BR249" i="5"/>
  <c r="F249" i="5" s="1"/>
  <c r="AU249" i="5" s="1"/>
  <c r="C22" i="7"/>
  <c r="BR196" i="5"/>
  <c r="F196" i="5" s="1"/>
  <c r="AU196" i="5" s="1"/>
  <c r="BR177" i="5"/>
  <c r="F177" i="5" s="1"/>
  <c r="BA177" i="5" s="1"/>
  <c r="C21" i="7"/>
  <c r="BR138" i="5"/>
  <c r="F138" i="5" s="1"/>
  <c r="AU138" i="5" s="1"/>
  <c r="BR132" i="5"/>
  <c r="F132" i="5" s="1"/>
  <c r="BA132" i="5" s="1"/>
  <c r="BR128" i="5"/>
  <c r="F128" i="5" s="1"/>
  <c r="AU128" i="5" s="1"/>
  <c r="BR120" i="5"/>
  <c r="F120" i="5" s="1"/>
  <c r="BA120" i="5" s="1"/>
  <c r="AG343" i="5"/>
  <c r="AG320" i="5"/>
  <c r="AG319" i="5"/>
  <c r="AG272" i="5"/>
  <c r="AG255" i="5"/>
  <c r="AG227" i="5"/>
  <c r="BR221" i="5"/>
  <c r="F221" i="5" s="1"/>
  <c r="AY221" i="5" s="1"/>
  <c r="BR202" i="5"/>
  <c r="F202" i="5" s="1"/>
  <c r="AU202" i="5" s="1"/>
  <c r="BR111" i="5"/>
  <c r="F111" i="5" s="1"/>
  <c r="AU111" i="5" s="1"/>
  <c r="C18" i="7"/>
  <c r="AG36" i="5"/>
  <c r="AG327" i="5"/>
  <c r="BR336" i="5"/>
  <c r="F336" i="5" s="1"/>
  <c r="AU336" i="5" s="1"/>
  <c r="BR301" i="5"/>
  <c r="F301" i="5" s="1"/>
  <c r="AU301" i="5" s="1"/>
  <c r="BR257" i="5"/>
  <c r="F257" i="5" s="1"/>
  <c r="AU257" i="5" s="1"/>
  <c r="BR255" i="5"/>
  <c r="F255" i="5" s="1"/>
  <c r="AU255" i="5" s="1"/>
  <c r="BR234" i="5"/>
  <c r="F234" i="5" s="1"/>
  <c r="BA234" i="5" s="1"/>
  <c r="AG230" i="5"/>
  <c r="AG221" i="5"/>
  <c r="BR205" i="5"/>
  <c r="F205" i="5" s="1"/>
  <c r="AU205" i="5" s="1"/>
  <c r="AG205" i="5"/>
  <c r="BR156" i="5"/>
  <c r="F156" i="5" s="1"/>
  <c r="BA156" i="5" s="1"/>
  <c r="C20" i="7"/>
  <c r="BR149" i="5"/>
  <c r="F149" i="5" s="1"/>
  <c r="AU149" i="5" s="1"/>
  <c r="C19" i="7"/>
  <c r="BR123" i="5"/>
  <c r="F123" i="5" s="1"/>
  <c r="AU123" i="5" s="1"/>
  <c r="AG114" i="5"/>
  <c r="AG113" i="5"/>
  <c r="C16" i="7"/>
  <c r="BR145" i="5"/>
  <c r="F145" i="5" s="1"/>
  <c r="BA145" i="5" s="1"/>
  <c r="BR321" i="5"/>
  <c r="F321" i="5" s="1"/>
  <c r="AU321" i="5" s="1"/>
  <c r="H28" i="7"/>
  <c r="AG337" i="5"/>
  <c r="BR323" i="5"/>
  <c r="F323" i="5" s="1"/>
  <c r="AU323" i="5" s="1"/>
  <c r="AG323" i="5"/>
  <c r="BR320" i="5"/>
  <c r="F320" i="5" s="1"/>
  <c r="AU320" i="5" s="1"/>
  <c r="BR343" i="5"/>
  <c r="F343" i="5" s="1"/>
  <c r="AU343" i="5" s="1"/>
  <c r="F28" i="7"/>
  <c r="AG336" i="5"/>
  <c r="BR314" i="5"/>
  <c r="F314" i="5" s="1"/>
  <c r="AU314" i="5" s="1"/>
  <c r="BR313" i="5"/>
  <c r="F313" i="5" s="1"/>
  <c r="AU313" i="5" s="1"/>
  <c r="D25" i="7"/>
  <c r="BR337" i="5"/>
  <c r="F337" i="5" s="1"/>
  <c r="AU337" i="5" s="1"/>
  <c r="AG321" i="5"/>
  <c r="AG335" i="5"/>
  <c r="BR334" i="5"/>
  <c r="F334" i="5" s="1"/>
  <c r="AU334" i="5" s="1"/>
  <c r="AG334" i="5"/>
  <c r="BR328" i="5"/>
  <c r="F328" i="5" s="1"/>
  <c r="AU328" i="5" s="1"/>
  <c r="AG328" i="5"/>
  <c r="BR325" i="5"/>
  <c r="F325" i="5" s="1"/>
  <c r="AU325" i="5" s="1"/>
  <c r="AG313" i="5"/>
  <c r="BR342" i="5"/>
  <c r="F342" i="5" s="1"/>
  <c r="AU342" i="5" s="1"/>
  <c r="D28" i="7"/>
  <c r="BR324" i="5"/>
  <c r="F324" i="5" s="1"/>
  <c r="AU324" i="5" s="1"/>
  <c r="AG324" i="5"/>
  <c r="BR319" i="5"/>
  <c r="F319" i="5" s="1"/>
  <c r="AU319" i="5" s="1"/>
  <c r="H25" i="7"/>
  <c r="AG312" i="5"/>
  <c r="BR303" i="5"/>
  <c r="F303" i="5" s="1"/>
  <c r="AU303" i="5" s="1"/>
  <c r="AG303" i="5"/>
  <c r="AG301" i="5"/>
  <c r="AG291" i="5"/>
  <c r="AG290" i="5"/>
  <c r="AG289" i="5"/>
  <c r="AG284" i="5"/>
  <c r="AG282" i="5"/>
  <c r="AG278" i="5"/>
  <c r="AG276" i="5"/>
  <c r="AG274" i="5"/>
  <c r="F23" i="7"/>
  <c r="BR267" i="5"/>
  <c r="F267" i="5" s="1"/>
  <c r="AU267" i="5" s="1"/>
  <c r="AG260" i="5"/>
  <c r="BR245" i="5"/>
  <c r="F245" i="5" s="1"/>
  <c r="AU245" i="5" s="1"/>
  <c r="AG245" i="5"/>
  <c r="AG244" i="5"/>
  <c r="BR243" i="5"/>
  <c r="F243" i="5" s="1"/>
  <c r="AU243" i="5" s="1"/>
  <c r="AG243" i="5"/>
  <c r="AG239" i="5"/>
  <c r="AG234" i="5"/>
  <c r="AG233" i="5"/>
  <c r="BR224" i="5"/>
  <c r="F224" i="5" s="1"/>
  <c r="AW224" i="5" s="1"/>
  <c r="BR220" i="5"/>
  <c r="F220" i="5" s="1"/>
  <c r="AU220" i="5" s="1"/>
  <c r="AG218" i="5"/>
  <c r="BR215" i="5"/>
  <c r="F215" i="5" s="1"/>
  <c r="AU215" i="5" s="1"/>
  <c r="BR213" i="5"/>
  <c r="F213" i="5" s="1"/>
  <c r="AU213" i="5" s="1"/>
  <c r="BR212" i="5"/>
  <c r="F212" i="5" s="1"/>
  <c r="AU212" i="5" s="1"/>
  <c r="D22" i="7"/>
  <c r="BR197" i="5"/>
  <c r="F197" i="5" s="1"/>
  <c r="AU197" i="5" s="1"/>
  <c r="AG197" i="5"/>
  <c r="BR195" i="5"/>
  <c r="F195" i="5" s="1"/>
  <c r="AU195" i="5" s="1"/>
  <c r="AG186" i="5"/>
  <c r="BR183" i="5"/>
  <c r="F183" i="5" s="1"/>
  <c r="AU183" i="5" s="1"/>
  <c r="BR178" i="5"/>
  <c r="F178" i="5" s="1"/>
  <c r="AU178" i="5" s="1"/>
  <c r="AG178" i="5"/>
  <c r="H21" i="7"/>
  <c r="BR168" i="5"/>
  <c r="F168" i="5" s="1"/>
  <c r="AU168" i="5" s="1"/>
  <c r="AG168" i="5"/>
  <c r="BR163" i="5"/>
  <c r="F163" i="5" s="1"/>
  <c r="AU163" i="5" s="1"/>
  <c r="AG156" i="5"/>
  <c r="D20" i="7"/>
  <c r="AG145" i="5"/>
  <c r="BR144" i="5"/>
  <c r="F144" i="5" s="1"/>
  <c r="AU144" i="5" s="1"/>
  <c r="AG144" i="5"/>
  <c r="BR142" i="5"/>
  <c r="F142" i="5" s="1"/>
  <c r="AU142" i="5" s="1"/>
  <c r="AG142" i="5"/>
  <c r="BR139" i="5"/>
  <c r="F139" i="5" s="1"/>
  <c r="AU139" i="5" s="1"/>
  <c r="AG138" i="5"/>
  <c r="F19" i="7"/>
  <c r="BR121" i="5"/>
  <c r="F121" i="5" s="1"/>
  <c r="AU121" i="5" s="1"/>
  <c r="AG120" i="5"/>
  <c r="AG118" i="5"/>
  <c r="BR117" i="5"/>
  <c r="F117" i="5" s="1"/>
  <c r="AU117" i="5" s="1"/>
  <c r="F18" i="7"/>
  <c r="AG110" i="5"/>
  <c r="H17" i="7"/>
  <c r="AG105" i="5"/>
  <c r="AG101" i="5"/>
  <c r="AG100" i="5" s="1"/>
  <c r="AG99" i="5"/>
  <c r="AG98" i="5"/>
  <c r="AG93" i="5"/>
  <c r="AG88" i="5"/>
  <c r="AG87" i="5"/>
  <c r="AG85" i="5"/>
  <c r="AG82" i="5"/>
  <c r="D16" i="7"/>
  <c r="AG76" i="5"/>
  <c r="BR58" i="5"/>
  <c r="F58" i="5" s="1"/>
  <c r="AU58" i="5" s="1"/>
  <c r="AG55" i="5"/>
  <c r="BR52" i="5"/>
  <c r="F52" i="5" s="1"/>
  <c r="BA52" i="5" s="1"/>
  <c r="AG52" i="5"/>
  <c r="AG51" i="5" s="1"/>
  <c r="AG35" i="5"/>
  <c r="BR340" i="5"/>
  <c r="F340" i="5" s="1"/>
  <c r="AU340" i="5" s="1"/>
  <c r="AG340" i="5"/>
  <c r="BR327" i="5"/>
  <c r="F327" i="5" s="1"/>
  <c r="AU327" i="5" s="1"/>
  <c r="AG325" i="5"/>
  <c r="F25" i="7"/>
  <c r="AG310" i="5"/>
  <c r="BR304" i="5"/>
  <c r="F304" i="5" s="1"/>
  <c r="AU304" i="5" s="1"/>
  <c r="AG304" i="5"/>
  <c r="BR300" i="5"/>
  <c r="F300" i="5" s="1"/>
  <c r="AU300" i="5" s="1"/>
  <c r="AG292" i="5"/>
  <c r="AG287" i="5"/>
  <c r="AG279" i="5"/>
  <c r="AG277" i="5"/>
  <c r="D23" i="7"/>
  <c r="AG268" i="5"/>
  <c r="BR258" i="5"/>
  <c r="F258" i="5" s="1"/>
  <c r="AU258" i="5" s="1"/>
  <c r="AG258" i="5"/>
  <c r="AG249" i="5"/>
  <c r="BR248" i="5"/>
  <c r="F248" i="5" s="1"/>
  <c r="AU248" i="5" s="1"/>
  <c r="AG248" i="5"/>
  <c r="AG247" i="5"/>
  <c r="BR244" i="5"/>
  <c r="F244" i="5" s="1"/>
  <c r="AU244" i="5" s="1"/>
  <c r="BR240" i="5"/>
  <c r="F240" i="5" s="1"/>
  <c r="AU240" i="5" s="1"/>
  <c r="AG240" i="5"/>
  <c r="AG235" i="5"/>
  <c r="AG226" i="5"/>
  <c r="BR225" i="5"/>
  <c r="F225" i="5" s="1"/>
  <c r="AU225" i="5" s="1"/>
  <c r="BR222" i="5"/>
  <c r="F222" i="5" s="1"/>
  <c r="BA222" i="5" s="1"/>
  <c r="BR219" i="5"/>
  <c r="F219" i="5" s="1"/>
  <c r="AU219" i="5" s="1"/>
  <c r="BR217" i="5"/>
  <c r="F217" i="5" s="1"/>
  <c r="AU217" i="5" s="1"/>
  <c r="BR209" i="5"/>
  <c r="F209" i="5" s="1"/>
  <c r="AU209" i="5" s="1"/>
  <c r="BR204" i="5"/>
  <c r="F204" i="5" s="1"/>
  <c r="AY204" i="5" s="1"/>
  <c r="AG203" i="5"/>
  <c r="AG202" i="5"/>
  <c r="AG201" i="5"/>
  <c r="BR198" i="5"/>
  <c r="F198" i="5" s="1"/>
  <c r="AU198" i="5" s="1"/>
  <c r="AG189" i="5"/>
  <c r="BR188" i="5"/>
  <c r="F188" i="5" s="1"/>
  <c r="AU188" i="5" s="1"/>
  <c r="BR187" i="5"/>
  <c r="F187" i="5" s="1"/>
  <c r="AU187" i="5" s="1"/>
  <c r="AG187" i="5"/>
  <c r="AG181" i="5"/>
  <c r="BR180" i="5"/>
  <c r="F180" i="5" s="1"/>
  <c r="AY180" i="5" s="1"/>
  <c r="BR179" i="5"/>
  <c r="F179" i="5" s="1"/>
  <c r="AU179" i="5" s="1"/>
  <c r="AG179" i="5"/>
  <c r="F21" i="7"/>
  <c r="BR164" i="5"/>
  <c r="F164" i="5" s="1"/>
  <c r="AU164" i="5" s="1"/>
  <c r="BR151" i="5"/>
  <c r="F151" i="5" s="1"/>
  <c r="AY151" i="5" s="1"/>
  <c r="AG149" i="5"/>
  <c r="BR147" i="5"/>
  <c r="F147" i="5" s="1"/>
  <c r="AW147" i="5" s="1"/>
  <c r="BR140" i="5"/>
  <c r="F140" i="5" s="1"/>
  <c r="BA140" i="5" s="1"/>
  <c r="AG136" i="5"/>
  <c r="AG135" i="5"/>
  <c r="BR133" i="5"/>
  <c r="F133" i="5" s="1"/>
  <c r="AU133" i="5" s="1"/>
  <c r="D19" i="7"/>
  <c r="AG128" i="5"/>
  <c r="AG123" i="5"/>
  <c r="AG122" i="5" s="1"/>
  <c r="BR116" i="5"/>
  <c r="F116" i="5" s="1"/>
  <c r="AY116" i="5" s="1"/>
  <c r="D18" i="7"/>
  <c r="AG106" i="5"/>
  <c r="F17" i="7"/>
  <c r="BR84" i="5"/>
  <c r="F84" i="5" s="1"/>
  <c r="AU84" i="5" s="1"/>
  <c r="BR80" i="5"/>
  <c r="F80" i="5" s="1"/>
  <c r="AU80" i="5" s="1"/>
  <c r="BR77" i="5"/>
  <c r="F77" i="5" s="1"/>
  <c r="AW77" i="5" s="1"/>
  <c r="BR76" i="5"/>
  <c r="F76" i="5" s="1"/>
  <c r="AU76" i="5" s="1"/>
  <c r="BR73" i="5"/>
  <c r="F73" i="5" s="1"/>
  <c r="AU73" i="5" s="1"/>
  <c r="BR70" i="5"/>
  <c r="F70" i="5" s="1"/>
  <c r="AW70" i="5" s="1"/>
  <c r="AG59" i="5"/>
  <c r="AG56" i="5"/>
  <c r="AG50" i="5"/>
  <c r="BR41" i="5"/>
  <c r="F41" i="5" s="1"/>
  <c r="AU41" i="5" s="1"/>
  <c r="AG302" i="5"/>
  <c r="AG300" i="5"/>
  <c r="AG298" i="5"/>
  <c r="AG294" i="5"/>
  <c r="AG275" i="5"/>
  <c r="BR264" i="5"/>
  <c r="F264" i="5" s="1"/>
  <c r="AU264" i="5" s="1"/>
  <c r="AG264" i="5"/>
  <c r="AG263" i="5"/>
  <c r="BR260" i="5"/>
  <c r="F260" i="5" s="1"/>
  <c r="AU260" i="5" s="1"/>
  <c r="AG257" i="5"/>
  <c r="AG256" i="5"/>
  <c r="AG254" i="5"/>
  <c r="AG232" i="5"/>
  <c r="AG231" i="5"/>
  <c r="AG229" i="5"/>
  <c r="BR223" i="5"/>
  <c r="F223" i="5" s="1"/>
  <c r="AU223" i="5" s="1"/>
  <c r="AG223" i="5"/>
  <c r="H22" i="7"/>
  <c r="BR199" i="5"/>
  <c r="F199" i="5" s="1"/>
  <c r="AU199" i="5" s="1"/>
  <c r="AG198" i="5"/>
  <c r="AG196" i="5"/>
  <c r="AG184" i="5"/>
  <c r="D21" i="7"/>
  <c r="BR174" i="5"/>
  <c r="F174" i="5" s="1"/>
  <c r="AU174" i="5" s="1"/>
  <c r="BR173" i="5"/>
  <c r="F173" i="5" s="1"/>
  <c r="AU173" i="5" s="1"/>
  <c r="BR167" i="5"/>
  <c r="F167" i="5" s="1"/>
  <c r="BA167" i="5" s="1"/>
  <c r="BR158" i="5"/>
  <c r="F158" i="5" s="1"/>
  <c r="AU158" i="5" s="1"/>
  <c r="AG155" i="5"/>
  <c r="BR154" i="5"/>
  <c r="F154" i="5" s="1"/>
  <c r="AU154" i="5" s="1"/>
  <c r="AG154" i="5"/>
  <c r="H20" i="7"/>
  <c r="AG146" i="5"/>
  <c r="AG140" i="5"/>
  <c r="BR134" i="5"/>
  <c r="F134" i="5" s="1"/>
  <c r="AU134" i="5" s="1"/>
  <c r="AG134" i="5"/>
  <c r="AG133" i="5"/>
  <c r="AG132" i="5"/>
  <c r="BR127" i="5"/>
  <c r="F127" i="5" s="1"/>
  <c r="AU127" i="5" s="1"/>
  <c r="BR125" i="5"/>
  <c r="F125" i="5" s="1"/>
  <c r="BA125" i="5" s="1"/>
  <c r="AG125" i="5"/>
  <c r="BR113" i="5"/>
  <c r="F113" i="5" s="1"/>
  <c r="AU113" i="5" s="1"/>
  <c r="D17" i="7"/>
  <c r="BR101" i="5"/>
  <c r="F101" i="5" s="1"/>
  <c r="AU101" i="5" s="1"/>
  <c r="AG96" i="5"/>
  <c r="BR90" i="5"/>
  <c r="F90" i="5" s="1"/>
  <c r="AU90" i="5" s="1"/>
  <c r="BR87" i="5"/>
  <c r="F87" i="5" s="1"/>
  <c r="AU87" i="5" s="1"/>
  <c r="AG84" i="5"/>
  <c r="BR82" i="5"/>
  <c r="F82" i="5" s="1"/>
  <c r="AU82" i="5" s="1"/>
  <c r="AG81" i="5"/>
  <c r="H16" i="7"/>
  <c r="AG77" i="5"/>
  <c r="BR65" i="5"/>
  <c r="F65" i="5" s="1"/>
  <c r="AU65" i="5" s="1"/>
  <c r="AG49" i="5"/>
  <c r="BR44" i="5"/>
  <c r="F44" i="5" s="1"/>
  <c r="AU44" i="5" s="1"/>
  <c r="BR40" i="5"/>
  <c r="F40" i="5" s="1"/>
  <c r="AU40" i="5" s="1"/>
  <c r="BR33" i="5"/>
  <c r="AW33" i="5" s="1"/>
  <c r="AG314" i="5"/>
  <c r="AG308" i="5"/>
  <c r="AG307" i="5" s="1"/>
  <c r="BR305" i="5"/>
  <c r="F305" i="5" s="1"/>
  <c r="AY305" i="5" s="1"/>
  <c r="AG296" i="5"/>
  <c r="AG295" i="5" s="1"/>
  <c r="AG293" i="5"/>
  <c r="AG285" i="5"/>
  <c r="AG283" i="5"/>
  <c r="AG273" i="5"/>
  <c r="H23" i="7"/>
  <c r="AG271" i="5"/>
  <c r="BR268" i="5"/>
  <c r="F268" i="5" s="1"/>
  <c r="AU268" i="5" s="1"/>
  <c r="BR266" i="5"/>
  <c r="F266" i="5" s="1"/>
  <c r="BR236" i="5"/>
  <c r="F236" i="5" s="1"/>
  <c r="BA236" i="5" s="1"/>
  <c r="AG236" i="5"/>
  <c r="BR235" i="5"/>
  <c r="F235" i="5" s="1"/>
  <c r="AU235" i="5" s="1"/>
  <c r="BR232" i="5"/>
  <c r="F232" i="5" s="1"/>
  <c r="AY232" i="5" s="1"/>
  <c r="BR230" i="5"/>
  <c r="F230" i="5" s="1"/>
  <c r="AU230" i="5" s="1"/>
  <c r="AG222" i="5"/>
  <c r="AG220" i="5"/>
  <c r="AG219" i="5"/>
  <c r="AG214" i="5"/>
  <c r="BR211" i="5"/>
  <c r="F211" i="5" s="1"/>
  <c r="AY211" i="5" s="1"/>
  <c r="F22" i="7"/>
  <c r="BR207" i="5"/>
  <c r="F207" i="5" s="1"/>
  <c r="AW207" i="5" s="1"/>
  <c r="AG207" i="5"/>
  <c r="AG204" i="5"/>
  <c r="AG194" i="5"/>
  <c r="BR184" i="5"/>
  <c r="F184" i="5" s="1"/>
  <c r="AW184" i="5" s="1"/>
  <c r="AG182" i="5"/>
  <c r="AG177" i="5"/>
  <c r="AG171" i="5"/>
  <c r="AG170" i="5"/>
  <c r="AG167" i="5"/>
  <c r="AG165" i="5"/>
  <c r="AG164" i="5"/>
  <c r="AG163" i="5"/>
  <c r="BR159" i="5"/>
  <c r="F159" i="5" s="1"/>
  <c r="AW159" i="5" s="1"/>
  <c r="AG158" i="5"/>
  <c r="BR157" i="5"/>
  <c r="F157" i="5" s="1"/>
  <c r="BA157" i="5" s="1"/>
  <c r="AG157" i="5"/>
  <c r="F20" i="7"/>
  <c r="AG147" i="5"/>
  <c r="BR146" i="5"/>
  <c r="F146" i="5" s="1"/>
  <c r="AU146" i="5" s="1"/>
  <c r="BR137" i="5"/>
  <c r="F137" i="5" s="1"/>
  <c r="BA137" i="5" s="1"/>
  <c r="BR135" i="5"/>
  <c r="F135" i="5" s="1"/>
  <c r="AU135" i="5" s="1"/>
  <c r="H19" i="7"/>
  <c r="AG127" i="5"/>
  <c r="AG116" i="5"/>
  <c r="AG111" i="5"/>
  <c r="H18" i="7"/>
  <c r="BR106" i="5"/>
  <c r="F106" i="5" s="1"/>
  <c r="AU106" i="5" s="1"/>
  <c r="AG103" i="5"/>
  <c r="AG102" i="5" s="1"/>
  <c r="BR99" i="5"/>
  <c r="F99" i="5" s="1"/>
  <c r="AW99" i="5" s="1"/>
  <c r="BR97" i="5"/>
  <c r="F97" i="5" s="1"/>
  <c r="AU97" i="5" s="1"/>
  <c r="BR96" i="5"/>
  <c r="F96" i="5" s="1"/>
  <c r="AY96" i="5" s="1"/>
  <c r="BR93" i="5"/>
  <c r="F93" i="5" s="1"/>
  <c r="BA93" i="5" s="1"/>
  <c r="AG92" i="5"/>
  <c r="AG90" i="5"/>
  <c r="BR86" i="5"/>
  <c r="F86" i="5" s="1"/>
  <c r="AU86" i="5" s="1"/>
  <c r="AG86" i="5"/>
  <c r="F16" i="7"/>
  <c r="AG74" i="5"/>
  <c r="AG70" i="5"/>
  <c r="AG68" i="5" s="1"/>
  <c r="AG66" i="5"/>
  <c r="AG65" i="5"/>
  <c r="BR55" i="5"/>
  <c r="F55" i="5" s="1"/>
  <c r="AY55" i="5" s="1"/>
  <c r="BR49" i="5"/>
  <c r="F49" i="5" s="1"/>
  <c r="AU49" i="5" s="1"/>
  <c r="AG46" i="5"/>
  <c r="AG44" i="5"/>
  <c r="AG42" i="5"/>
  <c r="AG41" i="5"/>
  <c r="AG40" i="5"/>
  <c r="AG39" i="5"/>
  <c r="AG34" i="5"/>
  <c r="BR282" i="5"/>
  <c r="F282" i="5" s="1"/>
  <c r="AU282" i="5" s="1"/>
  <c r="BR281" i="5"/>
  <c r="F281" i="5" s="1"/>
  <c r="BA281" i="5" s="1"/>
  <c r="BR276" i="5"/>
  <c r="F276" i="5" s="1"/>
  <c r="BR294" i="5"/>
  <c r="F294" i="5" s="1"/>
  <c r="BR278" i="5"/>
  <c r="F278" i="5" s="1"/>
  <c r="BR283" i="5"/>
  <c r="F283" i="5" s="1"/>
  <c r="BR293" i="5"/>
  <c r="F293" i="5" s="1"/>
  <c r="BR292" i="5"/>
  <c r="F292" i="5" s="1"/>
  <c r="BR275" i="5"/>
  <c r="F275" i="5" s="1"/>
  <c r="BR274" i="5"/>
  <c r="F274" i="5" s="1"/>
  <c r="BR286" i="5"/>
  <c r="F286" i="5" s="1"/>
  <c r="BR279" i="5"/>
  <c r="F279" i="5" s="1"/>
  <c r="BR284" i="5"/>
  <c r="F284" i="5" s="1"/>
  <c r="BR277" i="5"/>
  <c r="F277" i="5" s="1"/>
  <c r="BR291" i="5"/>
  <c r="F291" i="5" s="1"/>
  <c r="BR285" i="5"/>
  <c r="F285" i="5" s="1"/>
  <c r="AY285" i="5" s="1"/>
  <c r="BR287" i="5"/>
  <c r="F287" i="5" s="1"/>
  <c r="AW335" i="5"/>
  <c r="AG266" i="5"/>
  <c r="BR263" i="5"/>
  <c r="F263" i="5" s="1"/>
  <c r="AU263" i="5" s="1"/>
  <c r="BR153" i="5"/>
  <c r="F153" i="5" s="1"/>
  <c r="AU153" i="5" s="1"/>
  <c r="AN25" i="5"/>
  <c r="F81" i="7" s="1"/>
  <c r="BR296" i="5"/>
  <c r="F296" i="5" s="1"/>
  <c r="AU296" i="5" s="1"/>
  <c r="AG199" i="5"/>
  <c r="BR189" i="5"/>
  <c r="F189" i="5" s="1"/>
  <c r="AU189" i="5" s="1"/>
  <c r="BR251" i="5"/>
  <c r="F251" i="5" s="1"/>
  <c r="AU251" i="5" s="1"/>
  <c r="BR271" i="5"/>
  <c r="F271" i="5" s="1"/>
  <c r="AU271" i="5" s="1"/>
  <c r="BR165" i="5"/>
  <c r="F165" i="5" s="1"/>
  <c r="AU165" i="5" s="1"/>
  <c r="BR288" i="5"/>
  <c r="F288" i="5" s="1"/>
  <c r="AU288" i="5" s="1"/>
  <c r="BR312" i="5"/>
  <c r="F312" i="5" s="1"/>
  <c r="AU312" i="5" s="1"/>
  <c r="BR254" i="5"/>
  <c r="F254" i="5" s="1"/>
  <c r="AU254" i="5" s="1"/>
  <c r="AG174" i="5"/>
  <c r="AG315" i="5"/>
  <c r="AG267" i="5"/>
  <c r="BR247" i="5"/>
  <c r="F247" i="5" s="1"/>
  <c r="AU247" i="5" s="1"/>
  <c r="BR226" i="5"/>
  <c r="F226" i="5" s="1"/>
  <c r="AU226" i="5" s="1"/>
  <c r="BR289" i="5"/>
  <c r="F289" i="5" s="1"/>
  <c r="AU289" i="5" s="1"/>
  <c r="AG286" i="5"/>
  <c r="BR290" i="5"/>
  <c r="F290" i="5" s="1"/>
  <c r="AU290" i="5" s="1"/>
  <c r="AG251" i="5"/>
  <c r="BR315" i="5"/>
  <c r="F315" i="5" s="1"/>
  <c r="AU315" i="5" s="1"/>
  <c r="BR273" i="5"/>
  <c r="F273" i="5" s="1"/>
  <c r="AU273" i="5" s="1"/>
  <c r="AG288" i="5"/>
  <c r="AG305" i="5"/>
  <c r="BR272" i="5"/>
  <c r="F272" i="5" s="1"/>
  <c r="AU272" i="5" s="1"/>
  <c r="BR256" i="5"/>
  <c r="F256" i="5" s="1"/>
  <c r="AU256" i="5" s="1"/>
  <c r="BR214" i="5"/>
  <c r="F214" i="5" s="1"/>
  <c r="AU214" i="5" s="1"/>
  <c r="BR181" i="5"/>
  <c r="F181" i="5" s="1"/>
  <c r="AU181" i="5" s="1"/>
  <c r="AG121" i="5"/>
  <c r="BR229" i="5"/>
  <c r="F229" i="5" s="1"/>
  <c r="AU229" i="5" s="1"/>
  <c r="BR218" i="5"/>
  <c r="F218" i="5" s="1"/>
  <c r="AU218" i="5" s="1"/>
  <c r="AG213" i="5"/>
  <c r="AG188" i="5"/>
  <c r="AG169" i="5"/>
  <c r="AG225" i="5"/>
  <c r="BR203" i="5"/>
  <c r="F203" i="5" s="1"/>
  <c r="AU203" i="5" s="1"/>
  <c r="BR201" i="5"/>
  <c r="F201" i="5" s="1"/>
  <c r="AU201" i="5" s="1"/>
  <c r="BR191" i="5"/>
  <c r="F191" i="5" s="1"/>
  <c r="AU191" i="5" s="1"/>
  <c r="BR239" i="5"/>
  <c r="F239" i="5" s="1"/>
  <c r="AU239" i="5" s="1"/>
  <c r="AG211" i="5"/>
  <c r="AG200" i="5"/>
  <c r="BR182" i="5"/>
  <c r="F182" i="5" s="1"/>
  <c r="AU182" i="5" s="1"/>
  <c r="AG180" i="5"/>
  <c r="AG175" i="5"/>
  <c r="BR171" i="5"/>
  <c r="F171" i="5" s="1"/>
  <c r="AU171" i="5" s="1"/>
  <c r="AG159" i="5"/>
  <c r="BR227" i="5"/>
  <c r="F227" i="5" s="1"/>
  <c r="AU227" i="5" s="1"/>
  <c r="AG173" i="5"/>
  <c r="BR169" i="5"/>
  <c r="F169" i="5" s="1"/>
  <c r="AU169" i="5" s="1"/>
  <c r="BR152" i="5"/>
  <c r="F152" i="5" s="1"/>
  <c r="AU152" i="5" s="1"/>
  <c r="BR231" i="5"/>
  <c r="F231" i="5" s="1"/>
  <c r="AU231" i="5" s="1"/>
  <c r="BR200" i="5"/>
  <c r="F200" i="5" s="1"/>
  <c r="AU200" i="5" s="1"/>
  <c r="BR193" i="5"/>
  <c r="F193" i="5" s="1"/>
  <c r="AU193" i="5" s="1"/>
  <c r="BR190" i="5"/>
  <c r="F190" i="5" s="1"/>
  <c r="AU190" i="5" s="1"/>
  <c r="BR175" i="5"/>
  <c r="F175" i="5" s="1"/>
  <c r="AU175" i="5" s="1"/>
  <c r="AG224" i="5"/>
  <c r="AG212" i="5"/>
  <c r="BR192" i="5"/>
  <c r="F192" i="5" s="1"/>
  <c r="AU192" i="5" s="1"/>
  <c r="BR170" i="5"/>
  <c r="F170" i="5" s="1"/>
  <c r="AU170" i="5" s="1"/>
  <c r="BR35" i="5"/>
  <c r="F35" i="5" s="1"/>
  <c r="AU35" i="5" s="1"/>
  <c r="AP25" i="5"/>
  <c r="H81" i="7" s="1"/>
  <c r="AG151" i="5"/>
  <c r="AG141" i="5"/>
  <c r="BR118" i="5"/>
  <c r="F118" i="5" s="1"/>
  <c r="AU118" i="5" s="1"/>
  <c r="AG95" i="5"/>
  <c r="BR81" i="5"/>
  <c r="F81" i="5" s="1"/>
  <c r="AU81" i="5" s="1"/>
  <c r="BR66" i="5"/>
  <c r="F66" i="5" s="1"/>
  <c r="AU66" i="5" s="1"/>
  <c r="BR57" i="5"/>
  <c r="F57" i="5" s="1"/>
  <c r="AU57" i="5" s="1"/>
  <c r="AL25" i="5"/>
  <c r="D81" i="7" s="1"/>
  <c r="BR98" i="5"/>
  <c r="F98" i="5" s="1"/>
  <c r="AU98" i="5" s="1"/>
  <c r="AG80" i="5"/>
  <c r="AG73" i="5"/>
  <c r="BR34" i="5"/>
  <c r="F34" i="5" s="1"/>
  <c r="AU34" i="5" s="1"/>
  <c r="AG33" i="5"/>
  <c r="AJ25" i="5"/>
  <c r="BR141" i="5"/>
  <c r="F141" i="5" s="1"/>
  <c r="AU141" i="5" s="1"/>
  <c r="AG139" i="5"/>
  <c r="BR136" i="5"/>
  <c r="F136" i="5" s="1"/>
  <c r="AU136" i="5" s="1"/>
  <c r="AG117" i="5"/>
  <c r="AG97" i="5"/>
  <c r="BR95" i="5"/>
  <c r="F95" i="5" s="1"/>
  <c r="AU95" i="5" s="1"/>
  <c r="BR85" i="5"/>
  <c r="F85" i="5" s="1"/>
  <c r="AU85" i="5" s="1"/>
  <c r="BR92" i="5"/>
  <c r="F92" i="5" s="1"/>
  <c r="AU92" i="5" s="1"/>
  <c r="AG148" i="5"/>
  <c r="BR114" i="5"/>
  <c r="F114" i="5" s="1"/>
  <c r="AU114" i="5" s="1"/>
  <c r="BR103" i="5"/>
  <c r="F103" i="5" s="1"/>
  <c r="AU103" i="5" s="1"/>
  <c r="AG64" i="5"/>
  <c r="BR56" i="5"/>
  <c r="F56" i="5" s="1"/>
  <c r="AU56" i="5" s="1"/>
  <c r="BR39" i="5"/>
  <c r="F39" i="5" s="1"/>
  <c r="AU39" i="5" s="1"/>
  <c r="BR74" i="5"/>
  <c r="F74" i="5" s="1"/>
  <c r="AU74" i="5" s="1"/>
  <c r="BR36" i="5"/>
  <c r="F36" i="5" s="1"/>
  <c r="AU36" i="5" s="1"/>
  <c r="BR148" i="5"/>
  <c r="F148" i="5" s="1"/>
  <c r="AU148" i="5" s="1"/>
  <c r="BR110" i="5"/>
  <c r="F110" i="5" s="1"/>
  <c r="AU110" i="5" s="1"/>
  <c r="BR64" i="5"/>
  <c r="F64" i="5" s="1"/>
  <c r="AU64" i="5" s="1"/>
  <c r="AW138" i="5" l="1"/>
  <c r="AY234" i="5"/>
  <c r="AY335" i="5"/>
  <c r="BA138" i="5"/>
  <c r="BA46" i="5"/>
  <c r="AY50" i="5"/>
  <c r="AY138" i="5"/>
  <c r="BA335" i="5"/>
  <c r="AG306" i="5"/>
  <c r="BA105" i="5"/>
  <c r="BA59" i="5"/>
  <c r="BA221" i="5"/>
  <c r="AW194" i="5"/>
  <c r="AY183" i="5"/>
  <c r="L24" i="7"/>
  <c r="L14" i="7"/>
  <c r="L27" i="7"/>
  <c r="M27" i="7" s="1"/>
  <c r="L26" i="7"/>
  <c r="L15" i="7"/>
  <c r="M15" i="7" s="1"/>
  <c r="AW155" i="5"/>
  <c r="AG333" i="5"/>
  <c r="AG332" i="5" s="1"/>
  <c r="AY42" i="5"/>
  <c r="AY196" i="5"/>
  <c r="AY343" i="5"/>
  <c r="AY310" i="5"/>
  <c r="AY177" i="5"/>
  <c r="AW302" i="5"/>
  <c r="AY298" i="5"/>
  <c r="AW314" i="5"/>
  <c r="AG316" i="5"/>
  <c r="BA301" i="5"/>
  <c r="BA196" i="5"/>
  <c r="AW342" i="5"/>
  <c r="AG237" i="5"/>
  <c r="AY301" i="5"/>
  <c r="AY128" i="5"/>
  <c r="AW301" i="5"/>
  <c r="BA321" i="5"/>
  <c r="L17" i="7"/>
  <c r="M17" i="7" s="1"/>
  <c r="AW144" i="5"/>
  <c r="AG250" i="5"/>
  <c r="BA342" i="5"/>
  <c r="BA144" i="5"/>
  <c r="AY320" i="5"/>
  <c r="AY325" i="5"/>
  <c r="AY186" i="5"/>
  <c r="BA195" i="5"/>
  <c r="AW320" i="5"/>
  <c r="AW321" i="5"/>
  <c r="BA308" i="5"/>
  <c r="AG160" i="5"/>
  <c r="BA121" i="5"/>
  <c r="AW303" i="5"/>
  <c r="AW59" i="5"/>
  <c r="BA320" i="5"/>
  <c r="BA310" i="5"/>
  <c r="AY321" i="5"/>
  <c r="AY144" i="5"/>
  <c r="BA88" i="5"/>
  <c r="AW111" i="5"/>
  <c r="AW212" i="5"/>
  <c r="BA328" i="5"/>
  <c r="AY215" i="5"/>
  <c r="AW245" i="5"/>
  <c r="AY257" i="5"/>
  <c r="BA84" i="5"/>
  <c r="AW196" i="5"/>
  <c r="AG89" i="5"/>
  <c r="AW120" i="5"/>
  <c r="BA149" i="5"/>
  <c r="BA205" i="5"/>
  <c r="AW233" i="5"/>
  <c r="AY334" i="5"/>
  <c r="AW142" i="5"/>
  <c r="AY205" i="5"/>
  <c r="AW168" i="5"/>
  <c r="AW334" i="5"/>
  <c r="BA314" i="5"/>
  <c r="BA255" i="5"/>
  <c r="AW195" i="5"/>
  <c r="AW258" i="5"/>
  <c r="BA80" i="5"/>
  <c r="AG60" i="5"/>
  <c r="BA202" i="5"/>
  <c r="AW123" i="5"/>
  <c r="BA249" i="5"/>
  <c r="BA302" i="5"/>
  <c r="BA155" i="5"/>
  <c r="BA111" i="5"/>
  <c r="AY111" i="5"/>
  <c r="AY188" i="5"/>
  <c r="AY59" i="5"/>
  <c r="AY156" i="5"/>
  <c r="AY58" i="5"/>
  <c r="AY302" i="5"/>
  <c r="BA233" i="5"/>
  <c r="AY155" i="5"/>
  <c r="BA257" i="5"/>
  <c r="AW310" i="5"/>
  <c r="BA336" i="5"/>
  <c r="AY101" i="5"/>
  <c r="AY199" i="5"/>
  <c r="AY264" i="5"/>
  <c r="AW199" i="5"/>
  <c r="AG112" i="5"/>
  <c r="AY41" i="5"/>
  <c r="BA123" i="5"/>
  <c r="AY255" i="5"/>
  <c r="AY233" i="5"/>
  <c r="AY73" i="5"/>
  <c r="AW135" i="5"/>
  <c r="AY163" i="5"/>
  <c r="AY117" i="5"/>
  <c r="BA215" i="5"/>
  <c r="AY224" i="5"/>
  <c r="AY134" i="5"/>
  <c r="AW121" i="5"/>
  <c r="AW58" i="5"/>
  <c r="AW183" i="5"/>
  <c r="AW325" i="5"/>
  <c r="AY303" i="5"/>
  <c r="AW80" i="5"/>
  <c r="AW73" i="5"/>
  <c r="BA217" i="5"/>
  <c r="AY121" i="5"/>
  <c r="AY195" i="5"/>
  <c r="BA264" i="5"/>
  <c r="BA183" i="5"/>
  <c r="AY342" i="5"/>
  <c r="BA325" i="5"/>
  <c r="BA303" i="5"/>
  <c r="BA219" i="5"/>
  <c r="AY133" i="5"/>
  <c r="AY149" i="5"/>
  <c r="BA142" i="5"/>
  <c r="AW205" i="5"/>
  <c r="AY240" i="5"/>
  <c r="BA168" i="5"/>
  <c r="BA212" i="5"/>
  <c r="AW219" i="5"/>
  <c r="AY84" i="5"/>
  <c r="BA147" i="5"/>
  <c r="BA70" i="5"/>
  <c r="BA133" i="5"/>
  <c r="AW149" i="5"/>
  <c r="AY142" i="5"/>
  <c r="BA223" i="5"/>
  <c r="AY178" i="5"/>
  <c r="BA151" i="5"/>
  <c r="AY168" i="5"/>
  <c r="AY212" i="5"/>
  <c r="BA204" i="5"/>
  <c r="AW174" i="5"/>
  <c r="AW154" i="5"/>
  <c r="AY324" i="5"/>
  <c r="AW260" i="5"/>
  <c r="BA334" i="5"/>
  <c r="AY260" i="5"/>
  <c r="BA33" i="5"/>
  <c r="AW133" i="5"/>
  <c r="AY87" i="5"/>
  <c r="BA82" i="5"/>
  <c r="BA243" i="5"/>
  <c r="AW223" i="5"/>
  <c r="AW240" i="5"/>
  <c r="AW268" i="5"/>
  <c r="BA199" i="5"/>
  <c r="BA174" i="5"/>
  <c r="AY219" i="5"/>
  <c r="AY314" i="5"/>
  <c r="AY243" i="5"/>
  <c r="AW163" i="5"/>
  <c r="AW213" i="5"/>
  <c r="AY80" i="5"/>
  <c r="BA139" i="5"/>
  <c r="BA41" i="5"/>
  <c r="BA128" i="5"/>
  <c r="AW217" i="5"/>
  <c r="AW188" i="5"/>
  <c r="AY173" i="5"/>
  <c r="AW267" i="5"/>
  <c r="BA343" i="5"/>
  <c r="AY308" i="5"/>
  <c r="AY258" i="5"/>
  <c r="AW230" i="5"/>
  <c r="AW101" i="5"/>
  <c r="BA87" i="5"/>
  <c r="AW319" i="5"/>
  <c r="BA117" i="5"/>
  <c r="AY230" i="5"/>
  <c r="AY135" i="5"/>
  <c r="AW178" i="5"/>
  <c r="BA240" i="5"/>
  <c r="AW197" i="5"/>
  <c r="AW324" i="5"/>
  <c r="BA323" i="5"/>
  <c r="AY146" i="5"/>
  <c r="AW243" i="5"/>
  <c r="AG242" i="5"/>
  <c r="BA213" i="5"/>
  <c r="BA260" i="5"/>
  <c r="AW343" i="5"/>
  <c r="AY337" i="5"/>
  <c r="BA220" i="5"/>
  <c r="BA49" i="5"/>
  <c r="BA267" i="5"/>
  <c r="AY220" i="5"/>
  <c r="BA73" i="5"/>
  <c r="AW41" i="5"/>
  <c r="BA134" i="5"/>
  <c r="AW128" i="5"/>
  <c r="BA188" i="5"/>
  <c r="AY209" i="5"/>
  <c r="AY217" i="5"/>
  <c r="AY123" i="5"/>
  <c r="AW255" i="5"/>
  <c r="BA58" i="5"/>
  <c r="AY267" i="5"/>
  <c r="BA337" i="5"/>
  <c r="AW308" i="5"/>
  <c r="BA244" i="5"/>
  <c r="BA300" i="5"/>
  <c r="BA327" i="5"/>
  <c r="AG67" i="5"/>
  <c r="AG341" i="5"/>
  <c r="BA230" i="5"/>
  <c r="AY213" i="5"/>
  <c r="BA163" i="5"/>
  <c r="AW337" i="5"/>
  <c r="AW220" i="5"/>
  <c r="AG45" i="5"/>
  <c r="AG43" i="5" s="1"/>
  <c r="AW127" i="5"/>
  <c r="AW158" i="5"/>
  <c r="AY179" i="5"/>
  <c r="AW40" i="5"/>
  <c r="BA101" i="5"/>
  <c r="AW49" i="5"/>
  <c r="AW84" i="5"/>
  <c r="AW87" i="5"/>
  <c r="AW180" i="5"/>
  <c r="BA135" i="5"/>
  <c r="AY223" i="5"/>
  <c r="AY174" i="5"/>
  <c r="AY154" i="5"/>
  <c r="AY44" i="5"/>
  <c r="BA173" i="5"/>
  <c r="AW146" i="5"/>
  <c r="BA268" i="5"/>
  <c r="AY113" i="5"/>
  <c r="AY90" i="5"/>
  <c r="AY137" i="5"/>
  <c r="AG54" i="5"/>
  <c r="AG53" i="5" s="1"/>
  <c r="BA127" i="5"/>
  <c r="AW52" i="5"/>
  <c r="AW116" i="5"/>
  <c r="AW140" i="5"/>
  <c r="AW198" i="5"/>
  <c r="AG280" i="5"/>
  <c r="AY304" i="5"/>
  <c r="BA90" i="5"/>
  <c r="AY49" i="5"/>
  <c r="AY127" i="5"/>
  <c r="BA65" i="5"/>
  <c r="AW134" i="5"/>
  <c r="BA146" i="5"/>
  <c r="AY158" i="5"/>
  <c r="BA179" i="5"/>
  <c r="AW173" i="5"/>
  <c r="AW264" i="5"/>
  <c r="AY268" i="5"/>
  <c r="AW157" i="5"/>
  <c r="BA154" i="5"/>
  <c r="AY40" i="5"/>
  <c r="BA258" i="5"/>
  <c r="AG326" i="5"/>
  <c r="AG322" i="5" s="1"/>
  <c r="AW90" i="5"/>
  <c r="AY86" i="5"/>
  <c r="AY76" i="5"/>
  <c r="BA198" i="5"/>
  <c r="AW113" i="5"/>
  <c r="AG297" i="5"/>
  <c r="AY236" i="5"/>
  <c r="AY222" i="5"/>
  <c r="BA304" i="5"/>
  <c r="AY65" i="5"/>
  <c r="AW117" i="5"/>
  <c r="AY97" i="5"/>
  <c r="AW65" i="5"/>
  <c r="BA77" i="5"/>
  <c r="AY132" i="5"/>
  <c r="AW44" i="5"/>
  <c r="AW46" i="5"/>
  <c r="AW106" i="5"/>
  <c r="BA225" i="5"/>
  <c r="AY164" i="5"/>
  <c r="AW202" i="5"/>
  <c r="AW76" i="5"/>
  <c r="AW225" i="5"/>
  <c r="BA158" i="5"/>
  <c r="AW167" i="5"/>
  <c r="AY198" i="5"/>
  <c r="AY248" i="5"/>
  <c r="AW235" i="5"/>
  <c r="AW187" i="5"/>
  <c r="AY197" i="5"/>
  <c r="AW249" i="5"/>
  <c r="BA184" i="5"/>
  <c r="BA305" i="5"/>
  <c r="AY194" i="5"/>
  <c r="BA324" i="5"/>
  <c r="AW244" i="5"/>
  <c r="AY327" i="5"/>
  <c r="AW340" i="5"/>
  <c r="AW336" i="5"/>
  <c r="AW328" i="5"/>
  <c r="BA245" i="5"/>
  <c r="AY319" i="5"/>
  <c r="AW323" i="5"/>
  <c r="AW300" i="5"/>
  <c r="AW97" i="5"/>
  <c r="AW82" i="5"/>
  <c r="AW164" i="5"/>
  <c r="BA209" i="5"/>
  <c r="AW248" i="5"/>
  <c r="BA235" i="5"/>
  <c r="BA187" i="5"/>
  <c r="BA282" i="5"/>
  <c r="BA197" i="5"/>
  <c r="AW327" i="5"/>
  <c r="BA340" i="5"/>
  <c r="AY245" i="5"/>
  <c r="BA97" i="5"/>
  <c r="AG79" i="5"/>
  <c r="AY82" i="5"/>
  <c r="BA44" i="5"/>
  <c r="AW215" i="5"/>
  <c r="AY46" i="5"/>
  <c r="AW86" i="5"/>
  <c r="BA164" i="5"/>
  <c r="AY202" i="5"/>
  <c r="AW209" i="5"/>
  <c r="BA76" i="5"/>
  <c r="AY225" i="5"/>
  <c r="AG299" i="5"/>
  <c r="BA178" i="5"/>
  <c r="AY187" i="5"/>
  <c r="BA248" i="5"/>
  <c r="AW179" i="5"/>
  <c r="AY249" i="5"/>
  <c r="BA194" i="5"/>
  <c r="AW257" i="5"/>
  <c r="AY244" i="5"/>
  <c r="AY340" i="5"/>
  <c r="AY336" i="5"/>
  <c r="AY328" i="5"/>
  <c r="BA319" i="5"/>
  <c r="AY323" i="5"/>
  <c r="AY300" i="5"/>
  <c r="AW304" i="5"/>
  <c r="AG83" i="5"/>
  <c r="BA86" i="5"/>
  <c r="AG119" i="5"/>
  <c r="AY235" i="5"/>
  <c r="AW282" i="5"/>
  <c r="BA113" i="5"/>
  <c r="BA40" i="5"/>
  <c r="BA291" i="5"/>
  <c r="AU291" i="5"/>
  <c r="BA286" i="5"/>
  <c r="AU286" i="5"/>
  <c r="AW293" i="5"/>
  <c r="AU293" i="5"/>
  <c r="AY276" i="5"/>
  <c r="AU276" i="5"/>
  <c r="AY93" i="5"/>
  <c r="AU93" i="5"/>
  <c r="AY207" i="5"/>
  <c r="AU207" i="5"/>
  <c r="AY33" i="5"/>
  <c r="AU33" i="5"/>
  <c r="AY125" i="5"/>
  <c r="AU125" i="5"/>
  <c r="AY70" i="5"/>
  <c r="AU70" i="5"/>
  <c r="AY147" i="5"/>
  <c r="AU147" i="5"/>
  <c r="AW151" i="5"/>
  <c r="AU151" i="5"/>
  <c r="AW204" i="5"/>
  <c r="AU204" i="5"/>
  <c r="AG109" i="5"/>
  <c r="AW234" i="5"/>
  <c r="AU234" i="5"/>
  <c r="AW221" i="5"/>
  <c r="AU221" i="5"/>
  <c r="AW177" i="5"/>
  <c r="AU177" i="5"/>
  <c r="AY277" i="5"/>
  <c r="AU277" i="5"/>
  <c r="BA274" i="5"/>
  <c r="AU274" i="5"/>
  <c r="AW283" i="5"/>
  <c r="AU283" i="5"/>
  <c r="AW281" i="5"/>
  <c r="AU281" i="5"/>
  <c r="BA96" i="5"/>
  <c r="AU96" i="5"/>
  <c r="AW232" i="5"/>
  <c r="AU232" i="5"/>
  <c r="AW236" i="5"/>
  <c r="AU236" i="5"/>
  <c r="AW305" i="5"/>
  <c r="AU305" i="5"/>
  <c r="BA116" i="5"/>
  <c r="AU116" i="5"/>
  <c r="AY140" i="5"/>
  <c r="AU140" i="5"/>
  <c r="AW222" i="5"/>
  <c r="AU222" i="5"/>
  <c r="AY52" i="5"/>
  <c r="AU52" i="5"/>
  <c r="AW42" i="5"/>
  <c r="AU42" i="5"/>
  <c r="AW298" i="5"/>
  <c r="AU298" i="5"/>
  <c r="AW287" i="5"/>
  <c r="AU287" i="5"/>
  <c r="AW284" i="5"/>
  <c r="AU284" i="5"/>
  <c r="AW275" i="5"/>
  <c r="AU275" i="5"/>
  <c r="AY278" i="5"/>
  <c r="AU278" i="5"/>
  <c r="BA55" i="5"/>
  <c r="AU55" i="5"/>
  <c r="AW137" i="5"/>
  <c r="AU137" i="5"/>
  <c r="BA159" i="5"/>
  <c r="AU159" i="5"/>
  <c r="AY184" i="5"/>
  <c r="AU184" i="5"/>
  <c r="BA211" i="5"/>
  <c r="AU211" i="5"/>
  <c r="AY266" i="5"/>
  <c r="AU266" i="5"/>
  <c r="AY167" i="5"/>
  <c r="AU167" i="5"/>
  <c r="AY77" i="5"/>
  <c r="AU77" i="5"/>
  <c r="BA180" i="5"/>
  <c r="AU180" i="5"/>
  <c r="BA224" i="5"/>
  <c r="AU224" i="5"/>
  <c r="AW145" i="5"/>
  <c r="AU145" i="5"/>
  <c r="AW50" i="5"/>
  <c r="AU50" i="5"/>
  <c r="AW88" i="5"/>
  <c r="AU88" i="5"/>
  <c r="AW186" i="5"/>
  <c r="AU186" i="5"/>
  <c r="AY282" i="5"/>
  <c r="BA285" i="5"/>
  <c r="AU285" i="5"/>
  <c r="AW279" i="5"/>
  <c r="AU279" i="5"/>
  <c r="AW292" i="5"/>
  <c r="AU292" i="5"/>
  <c r="AW294" i="5"/>
  <c r="AU294" i="5"/>
  <c r="BA99" i="5"/>
  <c r="AU99" i="5"/>
  <c r="AY157" i="5"/>
  <c r="AU157" i="5"/>
  <c r="AG32" i="5"/>
  <c r="AW156" i="5"/>
  <c r="AU156" i="5"/>
  <c r="AY120" i="5"/>
  <c r="AU120" i="5"/>
  <c r="AW132" i="5"/>
  <c r="AU132" i="5"/>
  <c r="AY105" i="5"/>
  <c r="AU105" i="5"/>
  <c r="F82" i="7"/>
  <c r="F84" i="7" s="1"/>
  <c r="F29" i="7" s="1"/>
  <c r="F30" i="7" s="1"/>
  <c r="V12" i="7" s="1"/>
  <c r="H82" i="7"/>
  <c r="H84" i="7" s="1"/>
  <c r="H29" i="7" s="1"/>
  <c r="H30" i="7" s="1"/>
  <c r="W12" i="7" s="1"/>
  <c r="D82" i="7"/>
  <c r="D84" i="7" s="1"/>
  <c r="D29" i="7" s="1"/>
  <c r="D30" i="7" s="1"/>
  <c r="U12" i="7" s="1"/>
  <c r="C82" i="7"/>
  <c r="AY99" i="5"/>
  <c r="AW266" i="5"/>
  <c r="AG311" i="5"/>
  <c r="AW93" i="5"/>
  <c r="AG253" i="5"/>
  <c r="AG252" i="5" s="1"/>
  <c r="BA292" i="5"/>
  <c r="AG115" i="5"/>
  <c r="AG176" i="5"/>
  <c r="M14" i="7"/>
  <c r="AR25" i="5"/>
  <c r="L81" i="7" s="1"/>
  <c r="AR24" i="5"/>
  <c r="C81" i="7"/>
  <c r="AG124" i="5"/>
  <c r="AY145" i="5"/>
  <c r="AG131" i="5"/>
  <c r="AG130" i="5" s="1"/>
  <c r="AG129" i="5" s="1"/>
  <c r="AY106" i="5"/>
  <c r="BA106" i="5"/>
  <c r="L22" i="7"/>
  <c r="AY139" i="5"/>
  <c r="AW139" i="5"/>
  <c r="L25" i="7"/>
  <c r="M25" i="7" s="1"/>
  <c r="AW55" i="5"/>
  <c r="AY159" i="5"/>
  <c r="AW96" i="5"/>
  <c r="AW211" i="5"/>
  <c r="BA266" i="5"/>
  <c r="AW125" i="5"/>
  <c r="BA207" i="5"/>
  <c r="BA232" i="5"/>
  <c r="AG38" i="5"/>
  <c r="AG37" i="5" s="1"/>
  <c r="AG75" i="5"/>
  <c r="AG104" i="5"/>
  <c r="L19" i="7"/>
  <c r="M19" i="7" s="1"/>
  <c r="L28" i="7"/>
  <c r="M28" i="7" s="1"/>
  <c r="AG246" i="5"/>
  <c r="AG261" i="5"/>
  <c r="L23" i="7"/>
  <c r="M23" i="7" s="1"/>
  <c r="L18" i="7"/>
  <c r="L20" i="7"/>
  <c r="M20" i="7" s="1"/>
  <c r="AY313" i="5"/>
  <c r="BA313" i="5"/>
  <c r="AW313" i="5"/>
  <c r="L16" i="7"/>
  <c r="M16" i="7" s="1"/>
  <c r="AG166" i="5"/>
  <c r="L21" i="7"/>
  <c r="M21" i="7" s="1"/>
  <c r="AG270" i="5"/>
  <c r="M26" i="7"/>
  <c r="M24" i="7"/>
  <c r="AY283" i="5"/>
  <c r="BA279" i="5"/>
  <c r="AY294" i="5"/>
  <c r="AY292" i="5"/>
  <c r="AY279" i="5"/>
  <c r="AW285" i="5"/>
  <c r="AW278" i="5"/>
  <c r="BA294" i="5"/>
  <c r="AY287" i="5"/>
  <c r="BA275" i="5"/>
  <c r="AY274" i="5"/>
  <c r="AY275" i="5"/>
  <c r="AY281" i="5"/>
  <c r="AW274" i="5"/>
  <c r="BA278" i="5"/>
  <c r="AY286" i="5"/>
  <c r="AY291" i="5"/>
  <c r="BA284" i="5"/>
  <c r="AW276" i="5"/>
  <c r="AW291" i="5"/>
  <c r="BA276" i="5"/>
  <c r="AY293" i="5"/>
  <c r="BA293" i="5"/>
  <c r="AW286" i="5"/>
  <c r="BA283" i="5"/>
  <c r="BA277" i="5"/>
  <c r="BA287" i="5"/>
  <c r="AW277" i="5"/>
  <c r="AY284" i="5"/>
  <c r="AW239" i="5"/>
  <c r="AY239" i="5"/>
  <c r="BA239" i="5"/>
  <c r="AW290" i="5"/>
  <c r="AY290" i="5"/>
  <c r="BA290" i="5"/>
  <c r="AW136" i="5"/>
  <c r="AY136" i="5"/>
  <c r="BA136" i="5"/>
  <c r="AW171" i="5"/>
  <c r="AY171" i="5"/>
  <c r="BA171" i="5"/>
  <c r="AW229" i="5"/>
  <c r="AY229" i="5"/>
  <c r="BA229" i="5"/>
  <c r="AW64" i="5"/>
  <c r="AY64" i="5"/>
  <c r="BA64" i="5"/>
  <c r="AW36" i="5"/>
  <c r="AY36" i="5"/>
  <c r="BA36" i="5"/>
  <c r="AY92" i="5"/>
  <c r="BA92" i="5"/>
  <c r="AW92" i="5"/>
  <c r="AW141" i="5"/>
  <c r="AY141" i="5"/>
  <c r="BA141" i="5"/>
  <c r="AW98" i="5"/>
  <c r="AY98" i="5"/>
  <c r="BA98" i="5"/>
  <c r="AW152" i="5"/>
  <c r="AY152" i="5"/>
  <c r="BA152" i="5"/>
  <c r="AW203" i="5"/>
  <c r="AY203" i="5"/>
  <c r="BA203" i="5"/>
  <c r="AW273" i="5"/>
  <c r="AY273" i="5"/>
  <c r="BA273" i="5"/>
  <c r="AW118" i="5"/>
  <c r="AY118" i="5"/>
  <c r="BA118" i="5"/>
  <c r="AW182" i="5"/>
  <c r="AY182" i="5"/>
  <c r="BA182" i="5"/>
  <c r="AW272" i="5"/>
  <c r="AY272" i="5"/>
  <c r="BA272" i="5"/>
  <c r="AW247" i="5"/>
  <c r="AY247" i="5"/>
  <c r="BA247" i="5"/>
  <c r="AW263" i="5"/>
  <c r="AY263" i="5"/>
  <c r="BA263" i="5"/>
  <c r="AW110" i="5"/>
  <c r="AY110" i="5"/>
  <c r="BA110" i="5"/>
  <c r="AW74" i="5"/>
  <c r="AY74" i="5"/>
  <c r="BA74" i="5"/>
  <c r="AW175" i="5"/>
  <c r="AY175" i="5"/>
  <c r="BA175" i="5"/>
  <c r="AW214" i="5"/>
  <c r="AY214" i="5"/>
  <c r="BA214" i="5"/>
  <c r="AW251" i="5"/>
  <c r="AY251" i="5"/>
  <c r="BA251" i="5"/>
  <c r="AG265" i="5"/>
  <c r="AY39" i="5"/>
  <c r="BA39" i="5"/>
  <c r="AW39" i="5"/>
  <c r="AY85" i="5"/>
  <c r="BA85" i="5"/>
  <c r="AW85" i="5"/>
  <c r="AW34" i="5"/>
  <c r="AY34" i="5"/>
  <c r="BA34" i="5"/>
  <c r="AW57" i="5"/>
  <c r="AY57" i="5"/>
  <c r="BA57" i="5"/>
  <c r="AW169" i="5"/>
  <c r="AY169" i="5"/>
  <c r="BA169" i="5"/>
  <c r="AW165" i="5"/>
  <c r="AY165" i="5"/>
  <c r="BA165" i="5"/>
  <c r="AW271" i="5"/>
  <c r="AY271" i="5"/>
  <c r="BA271" i="5"/>
  <c r="AW181" i="5"/>
  <c r="AY181" i="5"/>
  <c r="BA181" i="5"/>
  <c r="AW95" i="5"/>
  <c r="AY95" i="5"/>
  <c r="BA95" i="5"/>
  <c r="AW190" i="5"/>
  <c r="AY190" i="5"/>
  <c r="BA190" i="5"/>
  <c r="AG172" i="5"/>
  <c r="AW315" i="5"/>
  <c r="AY315" i="5"/>
  <c r="BA315" i="5"/>
  <c r="AW193" i="5"/>
  <c r="AY193" i="5"/>
  <c r="BA193" i="5"/>
  <c r="AG210" i="5"/>
  <c r="AW288" i="5"/>
  <c r="AY288" i="5"/>
  <c r="BA288" i="5"/>
  <c r="AW191" i="5"/>
  <c r="AY191" i="5"/>
  <c r="BA191" i="5"/>
  <c r="AW56" i="5"/>
  <c r="AY56" i="5"/>
  <c r="BA56" i="5"/>
  <c r="AW103" i="5"/>
  <c r="AY103" i="5"/>
  <c r="BA103" i="5"/>
  <c r="AW66" i="5"/>
  <c r="AY66" i="5"/>
  <c r="BA66" i="5"/>
  <c r="AW35" i="5"/>
  <c r="AY35" i="5"/>
  <c r="BA35" i="5"/>
  <c r="AW170" i="5"/>
  <c r="AY170" i="5"/>
  <c r="BA170" i="5"/>
  <c r="AW189" i="5"/>
  <c r="AY189" i="5"/>
  <c r="BA189" i="5"/>
  <c r="AW296" i="5"/>
  <c r="AY296" i="5"/>
  <c r="BA296" i="5"/>
  <c r="AW153" i="5"/>
  <c r="AY153" i="5"/>
  <c r="BA153" i="5"/>
  <c r="AW218" i="5"/>
  <c r="AY218" i="5"/>
  <c r="BA218" i="5"/>
  <c r="AW200" i="5"/>
  <c r="AY200" i="5"/>
  <c r="BA200" i="5"/>
  <c r="AW289" i="5"/>
  <c r="AY289" i="5"/>
  <c r="BA289" i="5"/>
  <c r="AW254" i="5"/>
  <c r="AY254" i="5"/>
  <c r="BA254" i="5"/>
  <c r="AW227" i="5"/>
  <c r="AY227" i="5"/>
  <c r="BA227" i="5"/>
  <c r="AW256" i="5"/>
  <c r="AY256" i="5"/>
  <c r="BA256" i="5"/>
  <c r="AW312" i="5"/>
  <c r="AY312" i="5"/>
  <c r="BA312" i="5"/>
  <c r="AW201" i="5"/>
  <c r="AY201" i="5"/>
  <c r="BA201" i="5"/>
  <c r="AW81" i="5"/>
  <c r="AY81" i="5"/>
  <c r="BA81" i="5"/>
  <c r="AW192" i="5"/>
  <c r="AY192" i="5"/>
  <c r="BA192" i="5"/>
  <c r="AW231" i="5"/>
  <c r="AY231" i="5"/>
  <c r="BA231" i="5"/>
  <c r="AW226" i="5"/>
  <c r="AY226" i="5"/>
  <c r="BA226" i="5"/>
  <c r="AW148" i="5"/>
  <c r="AY148" i="5"/>
  <c r="BA148" i="5"/>
  <c r="AY114" i="5"/>
  <c r="BA114" i="5"/>
  <c r="AW114" i="5"/>
  <c r="AG94" i="5"/>
  <c r="BC138" i="5" l="1"/>
  <c r="BC335" i="5"/>
  <c r="BC196" i="5"/>
  <c r="BC144" i="5"/>
  <c r="BC301" i="5"/>
  <c r="BC321" i="5"/>
  <c r="BC342" i="5"/>
  <c r="BC320" i="5"/>
  <c r="AG150" i="5"/>
  <c r="BC310" i="5"/>
  <c r="BC59" i="5"/>
  <c r="BC111" i="5"/>
  <c r="BC303" i="5"/>
  <c r="BC195" i="5"/>
  <c r="BC205" i="5"/>
  <c r="BC233" i="5"/>
  <c r="BC314" i="5"/>
  <c r="BC334" i="5"/>
  <c r="BC302" i="5"/>
  <c r="BC255" i="5"/>
  <c r="BC142" i="5"/>
  <c r="BC58" i="5"/>
  <c r="BC212" i="5"/>
  <c r="BC168" i="5"/>
  <c r="BC199" i="5"/>
  <c r="BC188" i="5"/>
  <c r="BC84" i="5"/>
  <c r="BC41" i="5"/>
  <c r="BC243" i="5"/>
  <c r="BC219" i="5"/>
  <c r="BC325" i="5"/>
  <c r="BC121" i="5"/>
  <c r="BC155" i="5"/>
  <c r="BC257" i="5"/>
  <c r="BC123" i="5"/>
  <c r="BC343" i="5"/>
  <c r="BC258" i="5"/>
  <c r="BC264" i="5"/>
  <c r="BC73" i="5"/>
  <c r="BC133" i="5"/>
  <c r="BC149" i="5"/>
  <c r="BC240" i="5"/>
  <c r="BC128" i="5"/>
  <c r="BC183" i="5"/>
  <c r="BC215" i="5"/>
  <c r="BC90" i="5"/>
  <c r="BC308" i="5"/>
  <c r="BC260" i="5"/>
  <c r="BC154" i="5"/>
  <c r="BC101" i="5"/>
  <c r="BC217" i="5"/>
  <c r="BC80" i="5"/>
  <c r="BC223" i="5"/>
  <c r="BC173" i="5"/>
  <c r="BC174" i="5"/>
  <c r="BC135" i="5"/>
  <c r="BC87" i="5"/>
  <c r="BC163" i="5"/>
  <c r="BC268" i="5"/>
  <c r="BC117" i="5"/>
  <c r="BC213" i="5"/>
  <c r="BC324" i="5"/>
  <c r="BC337" i="5"/>
  <c r="BC230" i="5"/>
  <c r="BC267" i="5"/>
  <c r="BC178" i="5"/>
  <c r="BC134" i="5"/>
  <c r="BC220" i="5"/>
  <c r="AG259" i="5"/>
  <c r="BC49" i="5"/>
  <c r="BC194" i="5"/>
  <c r="BC202" i="5"/>
  <c r="BC304" i="5"/>
  <c r="BC33" i="5"/>
  <c r="BC245" i="5"/>
  <c r="BC158" i="5"/>
  <c r="BC146" i="5"/>
  <c r="BC65" i="5"/>
  <c r="BC282" i="5"/>
  <c r="BC127" i="5"/>
  <c r="BC46" i="5"/>
  <c r="BC327" i="5"/>
  <c r="BC328" i="5"/>
  <c r="BC113" i="5"/>
  <c r="BC225" i="5"/>
  <c r="BC76" i="5"/>
  <c r="BC97" i="5"/>
  <c r="BC209" i="5"/>
  <c r="BC286" i="5"/>
  <c r="BC99" i="5"/>
  <c r="BC186" i="5"/>
  <c r="BC50" i="5"/>
  <c r="BC224" i="5"/>
  <c r="BC180" i="5"/>
  <c r="BC42" i="5"/>
  <c r="BC140" i="5"/>
  <c r="BC236" i="5"/>
  <c r="BC177" i="5"/>
  <c r="BC234" i="5"/>
  <c r="BC235" i="5"/>
  <c r="BC120" i="5"/>
  <c r="BC204" i="5"/>
  <c r="BC145" i="5"/>
  <c r="BC93" i="5"/>
  <c r="BC157" i="5"/>
  <c r="BC137" i="5"/>
  <c r="BC52" i="5"/>
  <c r="BC300" i="5"/>
  <c r="BC244" i="5"/>
  <c r="BC248" i="5"/>
  <c r="BC164" i="5"/>
  <c r="BC197" i="5"/>
  <c r="BC82" i="5"/>
  <c r="BC323" i="5"/>
  <c r="BC336" i="5"/>
  <c r="BC187" i="5"/>
  <c r="BC198" i="5"/>
  <c r="BC105" i="5"/>
  <c r="BC151" i="5"/>
  <c r="BC55" i="5"/>
  <c r="BC207" i="5"/>
  <c r="BC167" i="5"/>
  <c r="BC179" i="5"/>
  <c r="BC125" i="5"/>
  <c r="BC44" i="5"/>
  <c r="BC40" i="5"/>
  <c r="BC184" i="5"/>
  <c r="BC86" i="5"/>
  <c r="BC319" i="5"/>
  <c r="BC340" i="5"/>
  <c r="BC285" i="5"/>
  <c r="AG108" i="5"/>
  <c r="AG107" i="5" s="1"/>
  <c r="BC281" i="5"/>
  <c r="AG78" i="5"/>
  <c r="AG269" i="5"/>
  <c r="BC266" i="5"/>
  <c r="BC292" i="5"/>
  <c r="BC132" i="5"/>
  <c r="BC298" i="5"/>
  <c r="BC222" i="5"/>
  <c r="BC116" i="5"/>
  <c r="BC305" i="5"/>
  <c r="BC221" i="5"/>
  <c r="BC106" i="5"/>
  <c r="AU23" i="5"/>
  <c r="BC159" i="5"/>
  <c r="AU25" i="5"/>
  <c r="C87" i="7" s="1"/>
  <c r="BC156" i="5"/>
  <c r="BC88" i="5"/>
  <c r="BC77" i="5"/>
  <c r="BC249" i="5"/>
  <c r="BC147" i="5"/>
  <c r="BC70" i="5"/>
  <c r="BC284" i="5"/>
  <c r="BC283" i="5"/>
  <c r="BC96" i="5"/>
  <c r="BC211" i="5"/>
  <c r="BC294" i="5"/>
  <c r="BC232" i="5"/>
  <c r="L82" i="7"/>
  <c r="L84" i="7" s="1"/>
  <c r="L29" i="7" s="1"/>
  <c r="C84" i="7"/>
  <c r="C29" i="7" s="1"/>
  <c r="C30" i="7" s="1"/>
  <c r="T12" i="7" s="1"/>
  <c r="BC114" i="5"/>
  <c r="BC263" i="5"/>
  <c r="BC153" i="5"/>
  <c r="BC201" i="5"/>
  <c r="BC181" i="5"/>
  <c r="BC169" i="5"/>
  <c r="BC110" i="5"/>
  <c r="BC139" i="5"/>
  <c r="BC189" i="5"/>
  <c r="BC64" i="5"/>
  <c r="BC136" i="5"/>
  <c r="BC313" i="5"/>
  <c r="BC277" i="5"/>
  <c r="BC279" i="5"/>
  <c r="BC278" i="5"/>
  <c r="BC274" i="5"/>
  <c r="BC293" i="5"/>
  <c r="BC275" i="5"/>
  <c r="BC291" i="5"/>
  <c r="BC287" i="5"/>
  <c r="BA23" i="5"/>
  <c r="AY23" i="5"/>
  <c r="BC272" i="5"/>
  <c r="BC276" i="5"/>
  <c r="AY25" i="5"/>
  <c r="F87" i="7" s="1"/>
  <c r="BC296" i="5"/>
  <c r="BA25" i="5"/>
  <c r="H87" i="7" s="1"/>
  <c r="BC256" i="5"/>
  <c r="BC66" i="5"/>
  <c r="BC98" i="5"/>
  <c r="BC289" i="5"/>
  <c r="BC191" i="5"/>
  <c r="BC39" i="5"/>
  <c r="BC214" i="5"/>
  <c r="BC247" i="5"/>
  <c r="BC95" i="5"/>
  <c r="BC203" i="5"/>
  <c r="BC36" i="5"/>
  <c r="BC171" i="5"/>
  <c r="BC288" i="5"/>
  <c r="BC271" i="5"/>
  <c r="BC251" i="5"/>
  <c r="BC192" i="5"/>
  <c r="BC227" i="5"/>
  <c r="BC165" i="5"/>
  <c r="BC57" i="5"/>
  <c r="BC118" i="5"/>
  <c r="BC141" i="5"/>
  <c r="BC290" i="5"/>
  <c r="BC103" i="5"/>
  <c r="BC92" i="5"/>
  <c r="BC226" i="5"/>
  <c r="BC152" i="5"/>
  <c r="BC218" i="5"/>
  <c r="BC170" i="5"/>
  <c r="BC315" i="5"/>
  <c r="BC34" i="5"/>
  <c r="BC81" i="5"/>
  <c r="BC200" i="5"/>
  <c r="BC56" i="5"/>
  <c r="BC85" i="5"/>
  <c r="BC74" i="5"/>
  <c r="BC231" i="5"/>
  <c r="BC175" i="5"/>
  <c r="BC148" i="5"/>
  <c r="AW23" i="5"/>
  <c r="BC312" i="5"/>
  <c r="BC35" i="5"/>
  <c r="BC254" i="5"/>
  <c r="BC239" i="5"/>
  <c r="AW25" i="5"/>
  <c r="BC193" i="5"/>
  <c r="BC190" i="5"/>
  <c r="BC182" i="5"/>
  <c r="BC273" i="5"/>
  <c r="BC229" i="5"/>
  <c r="AG27" i="5" l="1"/>
  <c r="J26" i="7"/>
  <c r="J14" i="7"/>
  <c r="J27" i="7"/>
  <c r="J15" i="7"/>
  <c r="J24" i="7"/>
  <c r="J28" i="7"/>
  <c r="J17" i="7"/>
  <c r="BC25" i="5"/>
  <c r="L87" i="7" s="1"/>
  <c r="J16" i="7"/>
  <c r="J22" i="7"/>
  <c r="M22" i="7" s="1"/>
  <c r="J25" i="7"/>
  <c r="L30" i="7"/>
  <c r="J19" i="7"/>
  <c r="J21" i="7"/>
  <c r="J20" i="7"/>
  <c r="J18" i="7"/>
  <c r="M18" i="7" s="1"/>
  <c r="BC24" i="5"/>
  <c r="J23" i="7"/>
  <c r="D87" i="7"/>
  <c r="L88" i="7" l="1"/>
  <c r="L90" i="7" s="1"/>
  <c r="J29" i="7" s="1"/>
  <c r="J30" i="7" l="1"/>
  <c r="M30" i="7" s="1"/>
  <c r="M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Q23" authorId="0" shapeId="0" xr:uid="{BE9B9BD2-8255-244F-9064-19E4012C1D4B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T23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W23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Z23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AC2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<sst xmlns="http://schemas.openxmlformats.org/spreadsheetml/2006/main" count="1634" uniqueCount="743">
  <si>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</si>
  <si>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</si>
  <si>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</si>
  <si>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</si>
  <si>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</si>
  <si>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</si>
  <si>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</si>
  <si>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GROWING COLORS™ SUMMER/FALL PROGRAM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</si>
  <si>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</si>
  <si>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</si>
  <si>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</si>
  <si>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</si>
  <si>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</si>
  <si>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</si>
  <si>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</si>
  <si>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</si>
  <si>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</si>
  <si>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</si>
  <si>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</si>
  <si>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</si>
  <si>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</si>
  <si>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</si>
  <si>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</si>
  <si>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</si>
  <si>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</si>
  <si>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</si>
  <si>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</si>
  <si>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 xml:space="preserve">Sign up for paperless invoices and statements!  Insert an 'X' here and provide a billing email address above. </t>
  </si>
  <si>
    <t>TOTALS</t>
  </si>
  <si>
    <t>PRICING</t>
  </si>
  <si>
    <t>AVAILABILITY</t>
  </si>
  <si>
    <t>Order Date</t>
  </si>
  <si>
    <t>FOB</t>
  </si>
  <si>
    <t>Tags</t>
  </si>
  <si>
    <t>Terms</t>
  </si>
  <si>
    <t>Cust PO</t>
  </si>
  <si>
    <t>Salesperson</t>
  </si>
  <si>
    <t>GWP</t>
  </si>
  <si>
    <t>Notes</t>
  </si>
  <si>
    <t>YES</t>
  </si>
  <si>
    <t>`</t>
  </si>
  <si>
    <t>MN</t>
  </si>
  <si>
    <t>Net 30</t>
  </si>
  <si>
    <t>NO</t>
  </si>
  <si>
    <t>$.19/Tag</t>
  </si>
  <si>
    <t>SHIPPING METHOD</t>
  </si>
  <si>
    <t>PARTIAL</t>
  </si>
  <si>
    <t>May We Back Order?</t>
  </si>
  <si>
    <t>Delivery or Pick Up</t>
  </si>
  <si>
    <t>Sum/Fall Avail. Ship Weeks</t>
  </si>
  <si>
    <t>Summer/Fall Available Ship Dates</t>
  </si>
  <si>
    <t>DELIVERY (Best Way)</t>
  </si>
  <si>
    <t>Week 23 - Week 42</t>
  </si>
  <si>
    <t>June 01, 2026 - October 12, 2026</t>
  </si>
  <si>
    <t>PICK UP</t>
  </si>
  <si>
    <t>Available ship weeks noted for each plant.</t>
  </si>
  <si>
    <r>
      <t>Royalties</t>
    </r>
    <r>
      <rPr>
        <b/>
        <sz val="10"/>
        <color rgb="FF9BA71B"/>
        <rFont val="Calibri"/>
        <family val="2"/>
      </rPr>
      <t xml:space="preserve"> included</t>
    </r>
    <r>
      <rPr>
        <sz val="10"/>
        <color rgb="FF9BA71B"/>
        <rFont val="Calibri"/>
        <family val="2"/>
      </rPr>
      <t xml:space="preserve"> in Each Price</t>
    </r>
  </si>
  <si>
    <t>Ship Date</t>
  </si>
  <si>
    <t>Total</t>
  </si>
  <si>
    <t>PL1</t>
  </si>
  <si>
    <t>PL2</t>
  </si>
  <si>
    <t>PL4</t>
  </si>
  <si>
    <t>PL5</t>
  </si>
  <si>
    <t>PL6</t>
  </si>
  <si>
    <t>PL7</t>
  </si>
  <si>
    <t>Price Used</t>
  </si>
  <si>
    <t>Avail</t>
  </si>
  <si>
    <t>Unit</t>
  </si>
  <si>
    <t>First Available</t>
  </si>
  <si>
    <t>Last Available</t>
  </si>
  <si>
    <t>Qty</t>
  </si>
  <si>
    <t>plants</t>
  </si>
  <si>
    <t>FollaQs</t>
  </si>
  <si>
    <t>dollars</t>
  </si>
  <si>
    <t>Description</t>
  </si>
  <si>
    <t>Patent</t>
  </si>
  <si>
    <t>NEW</t>
  </si>
  <si>
    <t>Units</t>
  </si>
  <si>
    <t>Size</t>
  </si>
  <si>
    <t>Pack</t>
  </si>
  <si>
    <t>Item #</t>
  </si>
  <si>
    <t xml:space="preserve"> For quantity units, enter number of unit packs, not number of plants.</t>
  </si>
  <si>
    <t>Recommended</t>
  </si>
  <si>
    <t>PERENNIALS</t>
  </si>
  <si>
    <t>Substitute</t>
  </si>
  <si>
    <t>Agastache (Anise hyssop)</t>
  </si>
  <si>
    <t>Honeysticks Series</t>
  </si>
  <si>
    <t>Honeysticks Ember</t>
  </si>
  <si>
    <t>50 Cell</t>
  </si>
  <si>
    <t>Honeysticks Gold</t>
  </si>
  <si>
    <r>
      <t xml:space="preserve">Allium (Ornamental Onion)  </t>
    </r>
    <r>
      <rPr>
        <b/>
        <sz val="8"/>
        <color rgb="FF750030"/>
        <rFont val="Calibri"/>
        <family val="2"/>
      </rPr>
      <t>- Restricted in ID, NV,OR, and WA</t>
    </r>
  </si>
  <si>
    <t>Globemaster</t>
  </si>
  <si>
    <t>20/+ cm</t>
  </si>
  <si>
    <t xml:space="preserve">Millenium </t>
  </si>
  <si>
    <t>3" Plug</t>
  </si>
  <si>
    <t>tanguticum Summer Beauty</t>
  </si>
  <si>
    <t>Windy City</t>
  </si>
  <si>
    <t>pp28100</t>
  </si>
  <si>
    <t>Aquilegia (Columbine)</t>
  </si>
  <si>
    <t>Earlybird ™ Series</t>
  </si>
  <si>
    <t>Earlybird ™ Purple Blue</t>
  </si>
  <si>
    <t>72 Cell</t>
  </si>
  <si>
    <t>Earlybird ™ Purple Yellow</t>
  </si>
  <si>
    <t>Earlybird ™ Red Yellow</t>
  </si>
  <si>
    <t>Earlybird ™ Yellow</t>
  </si>
  <si>
    <t>Aster  (Hardy Aster)</t>
  </si>
  <si>
    <t>novae-angliae Purple Dome</t>
  </si>
  <si>
    <t>Showmakers® Series</t>
  </si>
  <si>
    <t>novi-belgii Showmakers® Blue Bayou</t>
  </si>
  <si>
    <t>novi-belgii Showmakers® Indigo Ice</t>
  </si>
  <si>
    <t>novi-belgii Showmakers® Lilac Sunset</t>
  </si>
  <si>
    <t>novi-belgii Showmakers® Magenta</t>
  </si>
  <si>
    <t>novi-belgii Showmakers® Pretty Pink</t>
  </si>
  <si>
    <t>Camassia (Wild Hyacinth)</t>
  </si>
  <si>
    <t>leichtlinii Caerulea - 100 bulbs/25 tags</t>
  </si>
  <si>
    <t>12/14cm</t>
  </si>
  <si>
    <t>Chrysanthemum (Hardy Mum)</t>
  </si>
  <si>
    <t>Mammoth ™ Series</t>
  </si>
  <si>
    <t>Mammoth™ Coral Daisy</t>
  </si>
  <si>
    <t>pp14129</t>
  </si>
  <si>
    <t>Mammoth™ Dark Bronze Daisy</t>
  </si>
  <si>
    <t>pp19043</t>
  </si>
  <si>
    <t>Mammoth™ Lavender Daisy</t>
  </si>
  <si>
    <t>pp19831</t>
  </si>
  <si>
    <t>Mammoth™ Red Daisy</t>
  </si>
  <si>
    <t>pp14197</t>
  </si>
  <si>
    <t>Mammoth™ Yellow Quill</t>
  </si>
  <si>
    <t>pp15027</t>
  </si>
  <si>
    <t>Coreopsis (Tickseed)</t>
  </si>
  <si>
    <t>Fall Sensation ™ Series</t>
  </si>
  <si>
    <t>Fall Sensation™ Quartz</t>
  </si>
  <si>
    <t>Fall Sensation™ Sandstone</t>
  </si>
  <si>
    <t>Uptick™ Gold and Bronze</t>
  </si>
  <si>
    <t>pp28882</t>
  </si>
  <si>
    <t>verticillata Moonbeam</t>
  </si>
  <si>
    <t>verticillata Zagreb</t>
  </si>
  <si>
    <t>Dianthus (Border Carnation)</t>
  </si>
  <si>
    <t>Beauties® Series</t>
  </si>
  <si>
    <t>Beauties® Freya</t>
  </si>
  <si>
    <t>Beauties® Kahori</t>
  </si>
  <si>
    <t>pp21016</t>
  </si>
  <si>
    <t>Beauties® Romee</t>
  </si>
  <si>
    <t>Beauties® Rousey</t>
  </si>
  <si>
    <t>gratianopolitanus Firewitch</t>
  </si>
  <si>
    <t>Star Single ™ Neon Star</t>
  </si>
  <si>
    <t>pp14549</t>
  </si>
  <si>
    <t>Dicentra (Bleeding Heart)</t>
  </si>
  <si>
    <t>spectabilis (Old Fashioned Bleeding Heart)</t>
  </si>
  <si>
    <t>2-3 Eye</t>
  </si>
  <si>
    <t>spectabilis Alba (Old Fashioned Bleeding Heart)</t>
  </si>
  <si>
    <t>Echinacea (Coneflower)</t>
  </si>
  <si>
    <t>Artisan ™ Series</t>
  </si>
  <si>
    <t>Artisan™ Red Ombre</t>
  </si>
  <si>
    <t>ppaf</t>
  </si>
  <si>
    <t>Artisan™ Yellow Ombre</t>
  </si>
  <si>
    <t>Cheyenne Spirit</t>
  </si>
  <si>
    <t>50 cell</t>
  </si>
  <si>
    <t>Double Scoop ™ Series</t>
  </si>
  <si>
    <t>Double Scoop™ Strawberry Deluxe</t>
  </si>
  <si>
    <t>Double Scoop™ Watermelon Deluxe</t>
  </si>
  <si>
    <t>Magnus</t>
  </si>
  <si>
    <t>POW WOW™ White</t>
  </si>
  <si>
    <t>POW WOW™ Wild Berry</t>
  </si>
  <si>
    <t>Sombrero® Series</t>
  </si>
  <si>
    <t>Sombrero® Adobe Orange</t>
  </si>
  <si>
    <t>pp26639</t>
  </si>
  <si>
    <t>Sombrero® Fuchsia Fandango</t>
  </si>
  <si>
    <t>Sombrero® Lemon Yellow Improved</t>
  </si>
  <si>
    <t>pp30116</t>
  </si>
  <si>
    <t>Sombrero® Salsa Red</t>
  </si>
  <si>
    <t>pp23105</t>
  </si>
  <si>
    <t>SunSeekers Series</t>
  </si>
  <si>
    <t>SunSeekers Apple Green</t>
  </si>
  <si>
    <t>SunSeekers Mineola</t>
  </si>
  <si>
    <t>SunSeekers Pumpkin Pie</t>
  </si>
  <si>
    <t>SunSeekers Salmon</t>
  </si>
  <si>
    <t>pp32486</t>
  </si>
  <si>
    <t>SunSeekers Sweet Fuchsia</t>
  </si>
  <si>
    <t>Eupatorium (Joe Pye Weed)</t>
  </si>
  <si>
    <t>dubium Baby Joe</t>
  </si>
  <si>
    <t xml:space="preserve">Gaillardia (Banket Flower) </t>
  </si>
  <si>
    <t>aristata Arizona Sun</t>
  </si>
  <si>
    <t>Geranium (Cranesbill)</t>
  </si>
  <si>
    <t>Rozanne</t>
  </si>
  <si>
    <t>pp12175</t>
  </si>
  <si>
    <t>sanguineum Max Frei</t>
  </si>
  <si>
    <t xml:space="preserve">#1 Div, </t>
  </si>
  <si>
    <t>GRASSES</t>
  </si>
  <si>
    <t>Calamagrostis (Feather Reed Grass)</t>
  </si>
  <si>
    <t>Karl Foerster</t>
  </si>
  <si>
    <t>Overdam</t>
  </si>
  <si>
    <t>Festuca (Blue Fescue Grass)</t>
  </si>
  <si>
    <t>glauca Beyond Blue</t>
  </si>
  <si>
    <t>pp23307</t>
  </si>
  <si>
    <t>glauca Elijah Blue</t>
  </si>
  <si>
    <t>Miscanthus (Maiden Grass) - Restricted in NH</t>
  </si>
  <si>
    <t>sinensis Bandwidth</t>
  </si>
  <si>
    <t>sinensis Morning Light</t>
  </si>
  <si>
    <t>sinensis  Purpurascens</t>
  </si>
  <si>
    <t>Panicum (Switch Grass)</t>
  </si>
  <si>
    <t>virgatum Blood Brothers</t>
  </si>
  <si>
    <t>virgatum Shenandoah</t>
  </si>
  <si>
    <t>Pennisetum (Fountain Grass)</t>
  </si>
  <si>
    <t>alopecuroides Hameln</t>
  </si>
  <si>
    <t>Helleborus (Lenten Rose)</t>
  </si>
  <si>
    <t>orientalis Eternal Spark</t>
  </si>
  <si>
    <t>Spring Sparkle Red</t>
  </si>
  <si>
    <t>WALBERTON'S® Rosemary</t>
  </si>
  <si>
    <t>pp19439</t>
  </si>
  <si>
    <t>x hybridus Tutu</t>
  </si>
  <si>
    <t xml:space="preserve">HEMEROCALLIS - DOMESTIC FRESH DUG                                      **Fresh Dug Hemerocallis available to ship the week of August 17 only**                                      </t>
  </si>
  <si>
    <r>
      <t>Hemerocallis (Daylily)</t>
    </r>
    <r>
      <rPr>
        <b/>
        <sz val="8"/>
        <color rgb="FF750030"/>
        <rFont val="Calibri"/>
        <family val="2"/>
      </rPr>
      <t xml:space="preserve"> </t>
    </r>
  </si>
  <si>
    <t/>
  </si>
  <si>
    <t>Band of Fire</t>
  </si>
  <si>
    <t>#1 Div.</t>
  </si>
  <si>
    <t>Entrapment</t>
  </si>
  <si>
    <t>Fragrant Returns</t>
  </si>
  <si>
    <t>Hanalei Bay</t>
  </si>
  <si>
    <t>Happy Returns</t>
  </si>
  <si>
    <t>Mauna Loa</t>
  </si>
  <si>
    <t>Moonlit Masquerade</t>
  </si>
  <si>
    <t>Night Embers</t>
  </si>
  <si>
    <t>Pardon Me</t>
  </si>
  <si>
    <t>Perceptive</t>
  </si>
  <si>
    <t>Rocket City</t>
  </si>
  <si>
    <t>Ruby Stella</t>
  </si>
  <si>
    <t>South Seas</t>
  </si>
  <si>
    <t>Stella D'Oro</t>
  </si>
  <si>
    <t>Stella Supreme</t>
  </si>
  <si>
    <t>Strawberry Candy</t>
  </si>
  <si>
    <t>Water Dragon</t>
  </si>
  <si>
    <t>You've Got Soul</t>
  </si>
  <si>
    <t>Heuchera (Coral Bells)</t>
  </si>
  <si>
    <t>Berry Smoothie</t>
  </si>
  <si>
    <t>pp21871</t>
  </si>
  <si>
    <t>Black Forest Cake</t>
  </si>
  <si>
    <t>pp33532</t>
  </si>
  <si>
    <t>Caramel</t>
  </si>
  <si>
    <t>pp16560</t>
  </si>
  <si>
    <t>Carnival™ Cinnamon Stick</t>
  </si>
  <si>
    <t>pp33991</t>
  </si>
  <si>
    <t>Cherry Cola</t>
  </si>
  <si>
    <t>pp22967</t>
  </si>
  <si>
    <t>Eternal Flame</t>
  </si>
  <si>
    <t>Forever® Purple</t>
  </si>
  <si>
    <t>pp26358</t>
  </si>
  <si>
    <t>Forever® Red</t>
  </si>
  <si>
    <t>pp29644</t>
  </si>
  <si>
    <t>Georgia Peach</t>
  </si>
  <si>
    <t>pp19375</t>
  </si>
  <si>
    <t>Indian Summer ™ Series</t>
  </si>
  <si>
    <t>Indian Summer Coralberry</t>
  </si>
  <si>
    <t>Indian Summer Limeberry</t>
  </si>
  <si>
    <t>Indian Summer Silverberry</t>
  </si>
  <si>
    <t>micrantha Palace Purple</t>
  </si>
  <si>
    <t>Midnight Rose</t>
  </si>
  <si>
    <t>pp18551</t>
  </si>
  <si>
    <t>Northern Exposure ™ Series</t>
  </si>
  <si>
    <t>Northern Exposure™ Amber</t>
  </si>
  <si>
    <t>pp29397</t>
  </si>
  <si>
    <t>Northern Exposure™ Black</t>
  </si>
  <si>
    <t>pp30583</t>
  </si>
  <si>
    <t>Northern Exposure™ Red</t>
  </si>
  <si>
    <t>pp29420</t>
  </si>
  <si>
    <t>Obsidian</t>
  </si>
  <si>
    <t>pp14836</t>
  </si>
  <si>
    <t>Paris</t>
  </si>
  <si>
    <t>pp18881</t>
  </si>
  <si>
    <t>Heucherella (Foamy Bells)</t>
  </si>
  <si>
    <t>Gold Zebra</t>
  </si>
  <si>
    <t>pp22104</t>
  </si>
  <si>
    <t>Solar Eclipse</t>
  </si>
  <si>
    <t>pp23647</t>
  </si>
  <si>
    <t>Sweet Tea</t>
  </si>
  <si>
    <t>pp21296</t>
  </si>
  <si>
    <t>Hosta (Plantain Lily)</t>
  </si>
  <si>
    <t>Abiqua Drinking Gourd - Hosta of the Year 2014</t>
  </si>
  <si>
    <t>Ann Kulpa</t>
  </si>
  <si>
    <t>Blue Angel</t>
  </si>
  <si>
    <t>Captain Kirk</t>
  </si>
  <si>
    <t>Diana Remembered</t>
  </si>
  <si>
    <t>Dream Weaver</t>
  </si>
  <si>
    <t>Earth Angel</t>
  </si>
  <si>
    <t>Emerald Ruff Cut</t>
  </si>
  <si>
    <r>
      <t>Fire &amp; Ice -</t>
    </r>
    <r>
      <rPr>
        <b/>
        <sz val="8"/>
        <color rgb="FF005077"/>
        <rFont val="Calibri"/>
        <family val="2"/>
      </rPr>
      <t xml:space="preserve"> NOT IN CATALOG</t>
    </r>
  </si>
  <si>
    <t>Fire Island</t>
  </si>
  <si>
    <t>105 Cell</t>
  </si>
  <si>
    <t>Francee</t>
  </si>
  <si>
    <t>Frances Williams</t>
  </si>
  <si>
    <t>Great Expectations (sieboldiana)</t>
  </si>
  <si>
    <t>Guacamole</t>
  </si>
  <si>
    <t>Halcyon</t>
  </si>
  <si>
    <t>June</t>
  </si>
  <si>
    <t>Minuteman</t>
  </si>
  <si>
    <t>Moonstruck</t>
  </si>
  <si>
    <t>Patriot</t>
  </si>
  <si>
    <t>Queen Josephine</t>
  </si>
  <si>
    <t>So Sweet</t>
  </si>
  <si>
    <t>Stained Glass</t>
  </si>
  <si>
    <t>Sum &amp; Substance</t>
  </si>
  <si>
    <t>Vulcan</t>
  </si>
  <si>
    <t>Wide Brim</t>
  </si>
  <si>
    <t>Wolverine</t>
  </si>
  <si>
    <t xml:space="preserve">Iberis (Candytuft) </t>
  </si>
  <si>
    <t>sempervirens Snowsation</t>
  </si>
  <si>
    <t>pp29637</t>
  </si>
  <si>
    <t>Iris Germanica (Tall Bearded &amp; Reblooming)</t>
  </si>
  <si>
    <t>Batik</t>
  </si>
  <si>
    <t>#1 Rhizome</t>
  </si>
  <si>
    <t>Blackwater</t>
  </si>
  <si>
    <t>Breakers</t>
  </si>
  <si>
    <r>
      <t xml:space="preserve">Discovered Treasure  </t>
    </r>
    <r>
      <rPr>
        <b/>
        <sz val="8"/>
        <color rgb="FF74002F"/>
        <rFont val="Aptos Narrow (Body)"/>
      </rPr>
      <t>LIMIT 2 UNITS</t>
    </r>
  </si>
  <si>
    <t>Edith Wolford</t>
  </si>
  <si>
    <t xml:space="preserve">Immortality </t>
  </si>
  <si>
    <t>Mariposa Autumn</t>
  </si>
  <si>
    <t>Neptune's Wine</t>
  </si>
  <si>
    <t>Peggy Sue</t>
  </si>
  <si>
    <t>Pure as Gold</t>
  </si>
  <si>
    <r>
      <t xml:space="preserve">Raven Girl </t>
    </r>
    <r>
      <rPr>
        <b/>
        <sz val="8"/>
        <color rgb="FF005077"/>
        <rFont val="Aptos Narrow (Body)"/>
      </rPr>
      <t>- NOT IN CATALOG</t>
    </r>
  </si>
  <si>
    <t>Savannah Sunset</t>
  </si>
  <si>
    <t>Sharp Dressed Man</t>
  </si>
  <si>
    <t>That's All Folks</t>
  </si>
  <si>
    <t>Wintry Sky</t>
  </si>
  <si>
    <t>Iris Germanica (Intermediate Bearded &amp; Reblooming)</t>
  </si>
  <si>
    <t>Dazzling</t>
  </si>
  <si>
    <t>Halston</t>
  </si>
  <si>
    <t>Limonada</t>
  </si>
  <si>
    <t>Marsh Mist</t>
  </si>
  <si>
    <t>Iris Pallida (Zebra Iris)</t>
  </si>
  <si>
    <t>Albovariegata-white variegated</t>
  </si>
  <si>
    <t>Aureovariegata-yellow variegated</t>
  </si>
  <si>
    <t>Lavandula (Lavender)</t>
  </si>
  <si>
    <t>angustifolia Big Time Blue</t>
  </si>
  <si>
    <t>pp24827</t>
  </si>
  <si>
    <t>x Intermedia Phenomenal</t>
  </si>
  <si>
    <t>pp24193</t>
  </si>
  <si>
    <t>x Intermedia Sensational</t>
  </si>
  <si>
    <t>pp31786</t>
  </si>
  <si>
    <t>Leucanthemum (Shasta Daisy)</t>
  </si>
  <si>
    <t>superbum Becky</t>
  </si>
  <si>
    <t>Lupinus Hybrid (Lupine) (ship direct from the grower)</t>
  </si>
  <si>
    <t>Westcountry ™ Series</t>
  </si>
  <si>
    <t>Westcountry™ Blacksmith</t>
  </si>
  <si>
    <t>Westcountry™ Manhattan Lights</t>
  </si>
  <si>
    <t>pp18868</t>
  </si>
  <si>
    <t>Westcountry™ Rachel de Thame</t>
  </si>
  <si>
    <t>Westcountry™ Red Rum</t>
  </si>
  <si>
    <t>pp18709</t>
  </si>
  <si>
    <t>Westcountry™ Salmon Star</t>
  </si>
  <si>
    <t>pp18718</t>
  </si>
  <si>
    <t>Monarda (Bee Balm)</t>
  </si>
  <si>
    <t>Bee-Mine™ Red</t>
  </si>
  <si>
    <t>pp33917</t>
  </si>
  <si>
    <t>Balmy ™ Series</t>
  </si>
  <si>
    <t>didyma Balmy™ Lilac</t>
  </si>
  <si>
    <t>pp26594</t>
  </si>
  <si>
    <t>didyma Balmy™ Purple</t>
  </si>
  <si>
    <t>pp25561</t>
  </si>
  <si>
    <t>didyma Balmy™ Rose</t>
  </si>
  <si>
    <t>pp26567</t>
  </si>
  <si>
    <t>Nepeta (Catmint)</t>
  </si>
  <si>
    <t>Chartreuse on the Loose</t>
  </si>
  <si>
    <t>pp35867</t>
  </si>
  <si>
    <t>faassenii Junior Walker</t>
  </si>
  <si>
    <t>pp20374</t>
  </si>
  <si>
    <t>faassenii Walker's Low</t>
  </si>
  <si>
    <t>Peony (Garden Peony)</t>
  </si>
  <si>
    <t>(2-3 eye for 1 gallon production )</t>
  </si>
  <si>
    <t>Big Ben</t>
  </si>
  <si>
    <t>Dr. Alexander Fleming</t>
  </si>
  <si>
    <t>Duchesse de Nemours</t>
  </si>
  <si>
    <t>Kansas</t>
  </si>
  <si>
    <t>Karl Rosenfield</t>
  </si>
  <si>
    <t>Mons. Jules Elie</t>
  </si>
  <si>
    <t>Sarah Bernhardt</t>
  </si>
  <si>
    <t>Shirley Temple</t>
  </si>
  <si>
    <t>Sorbet</t>
  </si>
  <si>
    <t>(3-5 eye for 1.5 - 2gallon production )</t>
  </si>
  <si>
    <t>3-5 Eye</t>
  </si>
  <si>
    <t>Blaze</t>
  </si>
  <si>
    <t>Bunker Hill</t>
  </si>
  <si>
    <t>Coral Sunset</t>
  </si>
  <si>
    <t>Cytherea</t>
  </si>
  <si>
    <t>Pink Hawaiian Coral</t>
  </si>
  <si>
    <t>Red Charm</t>
  </si>
  <si>
    <t>Peony (Fern Leaf Peony)</t>
  </si>
  <si>
    <r>
      <t xml:space="preserve">tenuifolia   </t>
    </r>
    <r>
      <rPr>
        <b/>
        <sz val="8"/>
        <color rgb="FF74002F"/>
        <rFont val="Calibri"/>
        <family val="2"/>
      </rPr>
      <t xml:space="preserve"> LIMIT 2 UNITS</t>
    </r>
  </si>
  <si>
    <t>3 Eye</t>
  </si>
  <si>
    <t>Perovskia (Russian Sage)</t>
  </si>
  <si>
    <t>artriplicifolia Jelena</t>
  </si>
  <si>
    <t>Phlox (Creeping Phlox)</t>
  </si>
  <si>
    <t>subulata Amazing Grace</t>
  </si>
  <si>
    <t>subulata Candy Stripe</t>
  </si>
  <si>
    <t>subulata Emerald Blue</t>
  </si>
  <si>
    <t>subultata Emerald Pink</t>
  </si>
  <si>
    <t>subulata Purple Beauty</t>
  </si>
  <si>
    <t>subulata Spring® Scarlet</t>
  </si>
  <si>
    <t>Phlox (Woodland Phlox)</t>
  </si>
  <si>
    <t>Candy Cloud™ Series</t>
  </si>
  <si>
    <t>Candy Cloud™ Dark Pink</t>
  </si>
  <si>
    <t>Candy Cloud™ Lavender</t>
  </si>
  <si>
    <t>divaricata Blue Moon</t>
  </si>
  <si>
    <t>Rudbeckia (Black-Eyed Susan)</t>
  </si>
  <si>
    <t>fulgida Goldblitz</t>
  </si>
  <si>
    <t>fulgida Goldsturm</t>
  </si>
  <si>
    <t>fulgida var. sullivantii Little Goldstar</t>
  </si>
  <si>
    <t>pp22397</t>
  </si>
  <si>
    <t>hirta Cherry Brandy</t>
  </si>
  <si>
    <t>Sunbeckia® Series</t>
  </si>
  <si>
    <t>hirta Sunbeckia® Graffiti Cherry</t>
  </si>
  <si>
    <t>hirta Sunbeckia® Isabell</t>
  </si>
  <si>
    <t>hirta Sunbeckia® Luna</t>
  </si>
  <si>
    <t>hirta Sunbeckia® Maya</t>
  </si>
  <si>
    <t>hirta Sunbeckia® Sarah</t>
  </si>
  <si>
    <t>Salvia (Meadow Sage)</t>
  </si>
  <si>
    <t>hybrida Blue by You</t>
  </si>
  <si>
    <t>pp31033</t>
  </si>
  <si>
    <t>nemorosa Caradonna</t>
  </si>
  <si>
    <t>nemorosa May Night</t>
  </si>
  <si>
    <t>Marvel Series</t>
  </si>
  <si>
    <t>nemorosa Blue Marvel</t>
  </si>
  <si>
    <t>pp27018</t>
  </si>
  <si>
    <t>nemorosa Rose Marvel</t>
  </si>
  <si>
    <t>pp30118</t>
  </si>
  <si>
    <t>Noble Series</t>
  </si>
  <si>
    <t>nemorosa Noble Knight</t>
  </si>
  <si>
    <t>nemorosa Noble Princess</t>
  </si>
  <si>
    <t>Sedum (Stonecrop)</t>
  </si>
  <si>
    <t xml:space="preserve">Sedum -  SunSparkler™ Series </t>
  </si>
  <si>
    <t>SunSparkler® Angelina's Teacup</t>
  </si>
  <si>
    <t>pp32344</t>
  </si>
  <si>
    <t>SunSparkler® Dazzleberry</t>
  </si>
  <si>
    <t>pp22457</t>
  </si>
  <si>
    <t>SunSparkler® Firecracker</t>
  </si>
  <si>
    <t>pp26595</t>
  </si>
  <si>
    <t>SunSparkler® Lime Zinger</t>
  </si>
  <si>
    <t>pp24632</t>
  </si>
  <si>
    <t>SunSparkler® Neon Nova</t>
  </si>
  <si>
    <t>SunSparkler® Red Angelina</t>
  </si>
  <si>
    <t xml:space="preserve">takesimense Atlantis™ </t>
  </si>
  <si>
    <t>pp27454</t>
  </si>
  <si>
    <t>Veronica (Speedwell)</t>
  </si>
  <si>
    <t>spicata Purplegum Candles</t>
  </si>
  <si>
    <t>pp33094</t>
  </si>
  <si>
    <t>spicata Royal Candles</t>
  </si>
  <si>
    <t>pp18932</t>
  </si>
  <si>
    <t>COMMENTS</t>
  </si>
  <si>
    <t>Customer Name</t>
  </si>
  <si>
    <t>Customer PO</t>
  </si>
  <si>
    <t>2026 GROWING COLORS™ SUMMER/FALL ORDER RECAP</t>
  </si>
  <si>
    <t>Per Plant</t>
  </si>
  <si>
    <t>Average</t>
  </si>
  <si>
    <t>Ship Week</t>
  </si>
  <si>
    <t>Cost Totals</t>
  </si>
  <si>
    <t>Plants</t>
  </si>
  <si>
    <t>Cost</t>
  </si>
  <si>
    <t>Number of Plants</t>
  </si>
  <si>
    <t>Agastache</t>
  </si>
  <si>
    <t>Coreopsis</t>
  </si>
  <si>
    <t>Dianthus</t>
  </si>
  <si>
    <t>Echinacea</t>
  </si>
  <si>
    <t>Geraniums</t>
  </si>
  <si>
    <t>Grasses</t>
  </si>
  <si>
    <t>Hemerocallis</t>
  </si>
  <si>
    <t>Heuchera</t>
  </si>
  <si>
    <t>Hosta</t>
  </si>
  <si>
    <t>Iris</t>
  </si>
  <si>
    <t>Peony</t>
  </si>
  <si>
    <t>Phlox</t>
  </si>
  <si>
    <t>Rudbeckia</t>
  </si>
  <si>
    <t>Salvia</t>
  </si>
  <si>
    <t>Sedum</t>
  </si>
  <si>
    <t>Veronica</t>
  </si>
  <si>
    <t>Other Perennials</t>
  </si>
  <si>
    <t>Total Plants</t>
  </si>
  <si>
    <t>Total Plants Ordered</t>
  </si>
  <si>
    <t>Total Plants (in list)</t>
  </si>
  <si>
    <t>Total Plants (Other Perennials)</t>
  </si>
  <si>
    <t>Total Plant Cost</t>
  </si>
  <si>
    <t>Total Plant Cost (in list)</t>
  </si>
  <si>
    <t>Total Cost (Other Perennials)</t>
  </si>
  <si>
    <t>Number</t>
  </si>
  <si>
    <t>CustomerID</t>
  </si>
  <si>
    <t>Customer PO Number</t>
  </si>
  <si>
    <t>Product ID</t>
  </si>
  <si>
    <t>Internal ID</t>
  </si>
  <si>
    <t>Requested Ship Date</t>
  </si>
  <si>
    <t>OrderQty</t>
  </si>
  <si>
    <t>OrderNumber</t>
  </si>
  <si>
    <t>First Available Ship Date</t>
  </si>
  <si>
    <t>Last  Available Ship Date</t>
  </si>
  <si>
    <t>Product Notes</t>
  </si>
  <si>
    <t>Available Units (4/22)</t>
  </si>
  <si>
    <t>T1701728</t>
  </si>
  <si>
    <t>T1701738</t>
  </si>
  <si>
    <t>T6014502520</t>
  </si>
  <si>
    <t>T1702385</t>
  </si>
  <si>
    <t>T1702415</t>
  </si>
  <si>
    <t>T1702425</t>
  </si>
  <si>
    <t>T1703657</t>
  </si>
  <si>
    <t>T1703677</t>
  </si>
  <si>
    <t>T1703697</t>
  </si>
  <si>
    <t>T1703647</t>
  </si>
  <si>
    <t>T1705458</t>
  </si>
  <si>
    <t>T1705508</t>
  </si>
  <si>
    <t>T1705528</t>
  </si>
  <si>
    <t>T1705558</t>
  </si>
  <si>
    <t>T1705568</t>
  </si>
  <si>
    <t>T1705588</t>
  </si>
  <si>
    <t>T6062010012</t>
  </si>
  <si>
    <t>T1910118</t>
  </si>
  <si>
    <t>T1910038</t>
  </si>
  <si>
    <t>T1910108</t>
  </si>
  <si>
    <t>T1910148</t>
  </si>
  <si>
    <t>T1910178</t>
  </si>
  <si>
    <t>T1712307</t>
  </si>
  <si>
    <t>T1712327</t>
  </si>
  <si>
    <t>T1712747</t>
  </si>
  <si>
    <t>T1713007</t>
  </si>
  <si>
    <t>T1713107</t>
  </si>
  <si>
    <t>T1716527</t>
  </si>
  <si>
    <t>T1716557</t>
  </si>
  <si>
    <t>T1716577</t>
  </si>
  <si>
    <t>T1716597</t>
  </si>
  <si>
    <t>T1716237</t>
  </si>
  <si>
    <t>T1716377</t>
  </si>
  <si>
    <t>T1718300</t>
  </si>
  <si>
    <t>T1718350</t>
  </si>
  <si>
    <t>T1719208</t>
  </si>
  <si>
    <t>T1719228</t>
  </si>
  <si>
    <t>T1718838</t>
  </si>
  <si>
    <t>T1793108</t>
  </si>
  <si>
    <t>T1793158</t>
  </si>
  <si>
    <t>T1719107</t>
  </si>
  <si>
    <t>T1719277</t>
  </si>
  <si>
    <t>T1719167</t>
  </si>
  <si>
    <t>T1718728</t>
  </si>
  <si>
    <t>T1793408</t>
  </si>
  <si>
    <t>T1718768</t>
  </si>
  <si>
    <t>T1719038</t>
  </si>
  <si>
    <t>T1793508</t>
  </si>
  <si>
    <t>T1793538</t>
  </si>
  <si>
    <t>T1793548</t>
  </si>
  <si>
    <t>T1719058</t>
  </si>
  <si>
    <t>T1793558</t>
  </si>
  <si>
    <t>T1719788</t>
  </si>
  <si>
    <t>T1720807</t>
  </si>
  <si>
    <t>T1723608</t>
  </si>
  <si>
    <t>T1723057</t>
  </si>
  <si>
    <t>T1776107</t>
  </si>
  <si>
    <t>T1776147</t>
  </si>
  <si>
    <t>T1776277</t>
  </si>
  <si>
    <t>T1776307</t>
  </si>
  <si>
    <t>T1776568</t>
  </si>
  <si>
    <t>T1776718</t>
  </si>
  <si>
    <t>T1776768</t>
  </si>
  <si>
    <t>T1777108</t>
  </si>
  <si>
    <t>T1777078</t>
  </si>
  <si>
    <t>T1777167</t>
  </si>
  <si>
    <t>T1725005</t>
  </si>
  <si>
    <t>T1725205</t>
  </si>
  <si>
    <t>T1725085</t>
  </si>
  <si>
    <t>T1725105</t>
  </si>
  <si>
    <t>T1725290</t>
  </si>
  <si>
    <t>T1726378</t>
  </si>
  <si>
    <t>T1726588</t>
  </si>
  <si>
    <t>T1726760</t>
  </si>
  <si>
    <t>T1726808</t>
  </si>
  <si>
    <t>T1727378</t>
  </si>
  <si>
    <t>T1727508</t>
  </si>
  <si>
    <t>T1727630</t>
  </si>
  <si>
    <t>T1727708</t>
  </si>
  <si>
    <t>T1727720</t>
  </si>
  <si>
    <t>T1727848</t>
  </si>
  <si>
    <t>T1727878</t>
  </si>
  <si>
    <t>T1728408</t>
  </si>
  <si>
    <t>T1728808</t>
  </si>
  <si>
    <t>T1728858</t>
  </si>
  <si>
    <t>T1729908</t>
  </si>
  <si>
    <t>T1730380</t>
  </si>
  <si>
    <t>T1730550</t>
  </si>
  <si>
    <t>T1730667</t>
  </si>
  <si>
    <t>T1730657</t>
  </si>
  <si>
    <t>T1730707</t>
  </si>
  <si>
    <t>T1730917</t>
  </si>
  <si>
    <t>T1730907</t>
  </si>
  <si>
    <t>T1730957</t>
  </si>
  <si>
    <t>T1731027</t>
  </si>
  <si>
    <t>T1731047</t>
  </si>
  <si>
    <t>T1730997</t>
  </si>
  <si>
    <t>T1731127</t>
  </si>
  <si>
    <t>T1731137</t>
  </si>
  <si>
    <t>T1731117</t>
  </si>
  <si>
    <t>T1731807</t>
  </si>
  <si>
    <t>T1731277</t>
  </si>
  <si>
    <t>T1731327</t>
  </si>
  <si>
    <t>T1731367</t>
  </si>
  <si>
    <t>T1731357</t>
  </si>
  <si>
    <t>T1731407</t>
  </si>
  <si>
    <t>T1731427</t>
  </si>
  <si>
    <t>T1732147</t>
  </si>
  <si>
    <t>T1732167</t>
  </si>
  <si>
    <t>T1732177</t>
  </si>
  <si>
    <t>T7532857</t>
  </si>
  <si>
    <t>T7532977</t>
  </si>
  <si>
    <t>T7533307</t>
  </si>
  <si>
    <t>T7533777</t>
  </si>
  <si>
    <t>T7534027</t>
  </si>
  <si>
    <t>T7534017</t>
  </si>
  <si>
    <t>T7533967</t>
  </si>
  <si>
    <t>T7534037</t>
  </si>
  <si>
    <t>Fire &amp; Ice</t>
  </si>
  <si>
    <t>T7534107</t>
  </si>
  <si>
    <t>T7534087</t>
  </si>
  <si>
    <t>T7134104</t>
  </si>
  <si>
    <t>T7534407</t>
  </si>
  <si>
    <t>T7534507</t>
  </si>
  <si>
    <t>T7535007</t>
  </si>
  <si>
    <t>T7535107</t>
  </si>
  <si>
    <t>T7535207</t>
  </si>
  <si>
    <t>T7135204</t>
  </si>
  <si>
    <t>T7535707</t>
  </si>
  <si>
    <t>T7135704</t>
  </si>
  <si>
    <t>T7536407</t>
  </si>
  <si>
    <t>T7536557</t>
  </si>
  <si>
    <t>T7537107</t>
  </si>
  <si>
    <t>T7137104</t>
  </si>
  <si>
    <t>T7537407</t>
  </si>
  <si>
    <t>T7137404</t>
  </si>
  <si>
    <t>T7538207</t>
  </si>
  <si>
    <t>T7538377</t>
  </si>
  <si>
    <t>T7538607</t>
  </si>
  <si>
    <t>T7539287</t>
  </si>
  <si>
    <t>T7539507</t>
  </si>
  <si>
    <t>T7539537</t>
  </si>
  <si>
    <t>T1740277</t>
  </si>
  <si>
    <t>T1741320</t>
  </si>
  <si>
    <t>T1741327</t>
  </si>
  <si>
    <t>T1741440</t>
  </si>
  <si>
    <t>T1741500</t>
  </si>
  <si>
    <t>T1741507</t>
  </si>
  <si>
    <t>Discovered Treasure</t>
  </si>
  <si>
    <t>T1741740</t>
  </si>
  <si>
    <t>T1741830</t>
  </si>
  <si>
    <t>T1741837</t>
  </si>
  <si>
    <t>T1741970</t>
  </si>
  <si>
    <t>T1741977</t>
  </si>
  <si>
    <t>T1742370</t>
  </si>
  <si>
    <t>T1742377</t>
  </si>
  <si>
    <t>T1742720</t>
  </si>
  <si>
    <t>T1742727</t>
  </si>
  <si>
    <t>T1742810</t>
  </si>
  <si>
    <t>T1742817</t>
  </si>
  <si>
    <t>T1743050</t>
  </si>
  <si>
    <t>Raven Girl</t>
  </si>
  <si>
    <t>T1743150</t>
  </si>
  <si>
    <t>T1743410</t>
  </si>
  <si>
    <t>T1743417</t>
  </si>
  <si>
    <t>T1743420</t>
  </si>
  <si>
    <t>T1743427</t>
  </si>
  <si>
    <t>T1743740</t>
  </si>
  <si>
    <t>T1743747</t>
  </si>
  <si>
    <t>T1743900</t>
  </si>
  <si>
    <t>T1743907</t>
  </si>
  <si>
    <t>T1741690</t>
  </si>
  <si>
    <t>T1741920</t>
  </si>
  <si>
    <t>T1742140</t>
  </si>
  <si>
    <t>T1742400</t>
  </si>
  <si>
    <t>T1748250</t>
  </si>
  <si>
    <t>T1748257</t>
  </si>
  <si>
    <t>T1748220</t>
  </si>
  <si>
    <t>T1750227</t>
  </si>
  <si>
    <t>T1750377</t>
  </si>
  <si>
    <t>T1750317</t>
  </si>
  <si>
    <t>T1750668</t>
  </si>
  <si>
    <t>T1752957</t>
  </si>
  <si>
    <t>T1752897</t>
  </si>
  <si>
    <t>T1752907</t>
  </si>
  <si>
    <t>T1752917</t>
  </si>
  <si>
    <t>T1753407</t>
  </si>
  <si>
    <t>T1753497</t>
  </si>
  <si>
    <t>T1753527</t>
  </si>
  <si>
    <t>T1755141</t>
  </si>
  <si>
    <t>T1755161</t>
  </si>
  <si>
    <t>T1755201</t>
  </si>
  <si>
    <t>T1755451</t>
  </si>
  <si>
    <t>T1755551</t>
  </si>
  <si>
    <t>T1755621</t>
  </si>
  <si>
    <t>T1755941</t>
  </si>
  <si>
    <t>T1756021</t>
  </si>
  <si>
    <t>T1756081</t>
  </si>
  <si>
    <t>T1755140</t>
  </si>
  <si>
    <t>T1755000</t>
  </si>
  <si>
    <t>T1755030</t>
  </si>
  <si>
    <t>T1755090</t>
  </si>
  <si>
    <t>T1755110</t>
  </si>
  <si>
    <t>T1755160</t>
  </si>
  <si>
    <t>T1755200</t>
  </si>
  <si>
    <t>T1755450</t>
  </si>
  <si>
    <t>T1755550</t>
  </si>
  <si>
    <t>T1755620</t>
  </si>
  <si>
    <t>T1755650</t>
  </si>
  <si>
    <t>T1755820</t>
  </si>
  <si>
    <t>T1755940</t>
  </si>
  <si>
    <t>T1756020</t>
  </si>
  <si>
    <t>tenuifolia</t>
  </si>
  <si>
    <t>T1757840</t>
  </si>
  <si>
    <t>T1758118</t>
  </si>
  <si>
    <t>T1759648</t>
  </si>
  <si>
    <t>T1759708</t>
  </si>
  <si>
    <t>T1759758</t>
  </si>
  <si>
    <t>T1759808</t>
  </si>
  <si>
    <t>T1759828</t>
  </si>
  <si>
    <t>T1759958</t>
  </si>
  <si>
    <t>T1758268</t>
  </si>
  <si>
    <t>T1758278</t>
  </si>
  <si>
    <t>T1759608</t>
  </si>
  <si>
    <t>T1763797</t>
  </si>
  <si>
    <t>T1763807</t>
  </si>
  <si>
    <t>T1763837</t>
  </si>
  <si>
    <t>T1763867</t>
  </si>
  <si>
    <t>T1764037</t>
  </si>
  <si>
    <t>T1764047</t>
  </si>
  <si>
    <t>T1764057</t>
  </si>
  <si>
    <t>T1764067</t>
  </si>
  <si>
    <t>T1764087</t>
  </si>
  <si>
    <t>T1764407</t>
  </si>
  <si>
    <t>T1764557</t>
  </si>
  <si>
    <t>T1764707</t>
  </si>
  <si>
    <t>T1764517</t>
  </si>
  <si>
    <t>T1764747</t>
  </si>
  <si>
    <t>T1764727</t>
  </si>
  <si>
    <t>T1764717</t>
  </si>
  <si>
    <t>T1765508</t>
  </si>
  <si>
    <t>T1765488</t>
  </si>
  <si>
    <t>T1765538</t>
  </si>
  <si>
    <t>T1765568</t>
  </si>
  <si>
    <t>T1765857</t>
  </si>
  <si>
    <t>T1765877</t>
  </si>
  <si>
    <t>T1765648</t>
  </si>
  <si>
    <t>T1769138</t>
  </si>
  <si>
    <t>T1769108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</si>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</sst>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00"/>
    <numFmt numFmtId="166" formatCode="[$-409]mmmm\ d\,\ yyyy;@"/>
    <numFmt numFmtId="167" formatCode="[$-409]d\-mmm;@"/>
    <numFmt numFmtId="168" formatCode="m/d;@"/>
    <numFmt numFmtId="169" formatCode="_(&quot;$&quot;* #,##0.000_);_(&quot;$&quot;* \(#,##0.000\);_(&quot;$&quot;* &quot;-&quot;??_);_(@_)"/>
    <numFmt numFmtId="170" formatCode="0000#"/>
    <numFmt numFmtId="171" formatCode="m/d;;"/>
    <numFmt numFmtId="172" formatCode="_(* #,##0_);_(* \(#,##0\);_(* &quot;-&quot;??_);_(@_)"/>
    <numFmt numFmtId="173" formatCode="0;;"/>
    <numFmt numFmtId="174" formatCode="m/d/yyyy;@"/>
  </numFmts>
  <fonts count="5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sz val="9"/>
      <name val="Geneva"/>
      <family val="2"/>
    </font>
    <font>
      <b/>
      <sz val="10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u/>
      <sz val="9"/>
      <name val="Geneva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10"/>
      <name val="Geneva"/>
      <family val="2"/>
    </font>
    <font>
      <b/>
      <sz val="8"/>
      <color theme="0"/>
      <name val="Calibri"/>
      <family val="2"/>
    </font>
    <font>
      <sz val="8"/>
      <name val="Aptos Narrow"/>
      <family val="2"/>
      <scheme val="minor"/>
    </font>
    <font>
      <b/>
      <sz val="8"/>
      <color rgb="FF750030"/>
      <name val="Calibri"/>
      <family val="2"/>
    </font>
    <font>
      <sz val="7"/>
      <name val="Calibri"/>
      <family val="2"/>
    </font>
    <font>
      <sz val="8"/>
      <color theme="0"/>
      <name val="Calibri"/>
      <family val="2"/>
    </font>
    <font>
      <b/>
      <u/>
      <sz val="8"/>
      <color theme="1"/>
      <name val="Calibri"/>
      <family val="2"/>
    </font>
    <font>
      <sz val="8"/>
      <color indexed="10"/>
      <name val="Calibri"/>
      <family val="2"/>
    </font>
    <font>
      <b/>
      <sz val="8"/>
      <color theme="1"/>
      <name val="Calibri"/>
      <family val="2"/>
    </font>
    <font>
      <b/>
      <sz val="7"/>
      <name val="Calibri"/>
      <family val="2"/>
    </font>
    <font>
      <b/>
      <sz val="11"/>
      <color rgb="FF750030"/>
      <name val="Calibri"/>
      <family val="2"/>
    </font>
    <font>
      <b/>
      <sz val="10"/>
      <color theme="0"/>
      <name val="Calibri"/>
      <family val="2"/>
    </font>
    <font>
      <b/>
      <u/>
      <sz val="8"/>
      <name val="Calibri"/>
      <family val="2"/>
    </font>
    <font>
      <sz val="8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1"/>
      <name val="Tahoma"/>
      <family val="2"/>
    </font>
    <font>
      <sz val="9"/>
      <name val="Geneva"/>
      <family val="2"/>
    </font>
    <font>
      <sz val="9"/>
      <name val="Aptos Narrow"/>
      <family val="2"/>
      <scheme val="minor"/>
    </font>
    <font>
      <sz val="6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indexed="9"/>
      <name val="Calibri"/>
      <family val="2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10"/>
      <color rgb="FF9BA71B"/>
      <name val="Calibri"/>
      <family val="2"/>
    </font>
    <font>
      <sz val="10"/>
      <color rgb="FF9BA71B"/>
      <name val="Calibri"/>
      <family val="2"/>
    </font>
    <font>
      <b/>
      <sz val="8"/>
      <color rgb="FF74002F"/>
      <name val="Calibri"/>
      <family val="2"/>
    </font>
    <font>
      <b/>
      <sz val="8"/>
      <color rgb="FF74002F"/>
      <name val="Aptos Narrow (Body)"/>
    </font>
    <font>
      <b/>
      <sz val="8"/>
      <color rgb="FF005077"/>
      <name val="Aptos Narrow (Body)"/>
    </font>
    <font>
      <b/>
      <sz val="8"/>
      <color rgb="FF005077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A7F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hair">
        <color auto="1"/>
      </bottom>
      <diagonal style="thin">
        <color indexed="22"/>
      </diagonal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8">
    <xf numFmtId="0" fontId="0" fillId="0" borderId="0"/>
    <xf numFmtId="0" fontId="14" fillId="0" borderId="0"/>
    <xf numFmtId="0" fontId="36" fillId="0" borderId="0"/>
    <xf numFmtId="0" fontId="1" fillId="0" borderId="0"/>
    <xf numFmtId="170" fontId="4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/>
  </cellStyleXfs>
  <cellXfs count="481">
    <xf numFmtId="0" fontId="0" fillId="0" borderId="0" xfId="0"/>
    <xf numFmtId="0" fontId="15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5" fillId="0" borderId="5" xfId="1" applyFont="1" applyBorder="1"/>
    <xf numFmtId="0" fontId="20" fillId="0" borderId="0" xfId="1" applyFont="1" applyAlignment="1">
      <alignment horizontal="right" vertical="center"/>
    </xf>
    <xf numFmtId="0" fontId="24" fillId="0" borderId="20" xfId="2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170" fontId="5" fillId="0" borderId="0" xfId="4" applyFont="1"/>
    <xf numFmtId="0" fontId="5" fillId="0" borderId="0" xfId="4" applyNumberFormat="1" applyFont="1"/>
    <xf numFmtId="0" fontId="5" fillId="0" borderId="0" xfId="4" applyNumberFormat="1" applyFont="1" applyAlignment="1">
      <alignment horizontal="center"/>
    </xf>
    <xf numFmtId="44" fontId="5" fillId="0" borderId="0" xfId="5" applyFont="1"/>
    <xf numFmtId="170" fontId="2" fillId="0" borderId="0" xfId="4" applyFont="1" applyAlignment="1">
      <alignment horizontal="center"/>
    </xf>
    <xf numFmtId="170" fontId="29" fillId="0" borderId="0" xfId="4" applyFont="1" applyAlignment="1">
      <alignment horizontal="center"/>
    </xf>
    <xf numFmtId="164" fontId="29" fillId="0" borderId="0" xfId="4" applyNumberFormat="1" applyFont="1" applyAlignment="1">
      <alignment horizontal="center"/>
    </xf>
    <xf numFmtId="170" fontId="5" fillId="0" borderId="0" xfId="4" applyFont="1" applyAlignment="1">
      <alignment horizontal="center"/>
    </xf>
    <xf numFmtId="1" fontId="5" fillId="0" borderId="0" xfId="4" applyNumberFormat="1" applyFont="1" applyAlignment="1">
      <alignment horizontal="center"/>
    </xf>
    <xf numFmtId="44" fontId="5" fillId="0" borderId="0" xfId="5" applyFont="1" applyAlignment="1">
      <alignment horizontal="center"/>
    </xf>
    <xf numFmtId="1" fontId="4" fillId="0" borderId="0" xfId="4" applyNumberFormat="1" applyFont="1" applyAlignment="1">
      <alignment horizontal="center"/>
    </xf>
    <xf numFmtId="170" fontId="5" fillId="0" borderId="0" xfId="4" applyFont="1" applyAlignment="1">
      <alignment horizontal="left"/>
    </xf>
    <xf numFmtId="0" fontId="5" fillId="0" borderId="0" xfId="4" applyNumberFormat="1" applyFont="1" applyAlignment="1">
      <alignment horizontal="left"/>
    </xf>
    <xf numFmtId="3" fontId="5" fillId="0" borderId="0" xfId="4" applyNumberFormat="1" applyFont="1"/>
    <xf numFmtId="170" fontId="5" fillId="7" borderId="2" xfId="4" applyFont="1" applyFill="1" applyBorder="1" applyAlignment="1" applyProtection="1">
      <alignment vertical="top" wrapText="1"/>
      <protection locked="0"/>
    </xf>
    <xf numFmtId="0" fontId="29" fillId="0" borderId="0" xfId="4" applyNumberFormat="1" applyFont="1" applyAlignment="1">
      <alignment horizontal="center"/>
    </xf>
    <xf numFmtId="44" fontId="29" fillId="0" borderId="0" xfId="5" applyFont="1" applyAlignment="1">
      <alignment horizontal="center"/>
    </xf>
    <xf numFmtId="0" fontId="33" fillId="3" borderId="2" xfId="4" applyNumberFormat="1" applyFont="1" applyFill="1" applyBorder="1"/>
    <xf numFmtId="0" fontId="5" fillId="0" borderId="1" xfId="4" applyNumberFormat="1" applyFont="1" applyBorder="1" applyAlignment="1">
      <alignment horizontal="left"/>
    </xf>
    <xf numFmtId="1" fontId="5" fillId="0" borderId="1" xfId="4" applyNumberFormat="1" applyFont="1" applyBorder="1" applyAlignment="1">
      <alignment horizontal="left"/>
    </xf>
    <xf numFmtId="170" fontId="27" fillId="5" borderId="0" xfId="4" applyFont="1" applyFill="1" applyAlignment="1">
      <alignment horizontal="center" vertical="center"/>
    </xf>
    <xf numFmtId="44" fontId="27" fillId="4" borderId="0" xfId="4" applyNumberFormat="1" applyFont="1" applyFill="1"/>
    <xf numFmtId="44" fontId="27" fillId="11" borderId="0" xfId="5" applyFont="1" applyFill="1" applyAlignment="1">
      <alignment horizontal="center"/>
    </xf>
    <xf numFmtId="44" fontId="27" fillId="11" borderId="0" xfId="4" applyNumberFormat="1" applyFont="1" applyFill="1"/>
    <xf numFmtId="0" fontId="27" fillId="11" borderId="0" xfId="4" applyNumberFormat="1" applyFont="1" applyFill="1"/>
    <xf numFmtId="0" fontId="9" fillId="0" borderId="0" xfId="4" applyNumberFormat="1" applyFont="1" applyAlignment="1">
      <alignment horizontal="center"/>
    </xf>
    <xf numFmtId="0" fontId="9" fillId="0" borderId="23" xfId="4" applyNumberFormat="1" applyFont="1" applyBorder="1" applyAlignment="1">
      <alignment horizontal="center"/>
    </xf>
    <xf numFmtId="170" fontId="5" fillId="0" borderId="20" xfId="4" applyFont="1" applyBorder="1" applyAlignment="1">
      <alignment horizontal="center"/>
    </xf>
    <xf numFmtId="0" fontId="9" fillId="6" borderId="21" xfId="4" applyNumberFormat="1" applyFont="1" applyFill="1" applyBorder="1" applyAlignment="1" applyProtection="1">
      <alignment horizontal="center"/>
      <protection locked="0"/>
    </xf>
    <xf numFmtId="0" fontId="5" fillId="0" borderId="21" xfId="4" applyNumberFormat="1" applyFont="1" applyBorder="1" applyAlignment="1" applyProtection="1">
      <alignment horizontal="center"/>
      <protection locked="0"/>
    </xf>
    <xf numFmtId="0" fontId="9" fillId="0" borderId="19" xfId="4" applyNumberFormat="1" applyFont="1" applyBorder="1" applyAlignment="1">
      <alignment horizontal="center"/>
    </xf>
    <xf numFmtId="1" fontId="9" fillId="0" borderId="21" xfId="4" applyNumberFormat="1" applyFont="1" applyBorder="1" applyAlignment="1">
      <alignment horizontal="center"/>
    </xf>
    <xf numFmtId="1" fontId="24" fillId="6" borderId="27" xfId="4" applyNumberFormat="1" applyFont="1" applyFill="1" applyBorder="1" applyAlignment="1">
      <alignment horizontal="center"/>
    </xf>
    <xf numFmtId="165" fontId="5" fillId="0" borderId="22" xfId="5" applyNumberFormat="1" applyFont="1" applyBorder="1" applyAlignment="1">
      <alignment horizontal="center"/>
    </xf>
    <xf numFmtId="1" fontId="5" fillId="0" borderId="21" xfId="5" applyNumberFormat="1" applyFont="1" applyBorder="1" applyAlignment="1" applyProtection="1">
      <alignment horizontal="center"/>
    </xf>
    <xf numFmtId="1" fontId="23" fillId="4" borderId="21" xfId="4" applyNumberFormat="1" applyFont="1" applyFill="1" applyBorder="1" applyAlignment="1">
      <alignment horizontal="center"/>
    </xf>
    <xf numFmtId="170" fontId="5" fillId="0" borderId="20" xfId="4" applyFont="1" applyBorder="1" applyAlignment="1">
      <alignment horizontal="left" vertical="center"/>
    </xf>
    <xf numFmtId="170" fontId="5" fillId="0" borderId="22" xfId="4" applyFont="1" applyBorder="1" applyAlignment="1">
      <alignment vertical="center"/>
    </xf>
    <xf numFmtId="0" fontId="9" fillId="0" borderId="21" xfId="4" applyNumberFormat="1" applyFont="1" applyBorder="1" applyAlignment="1">
      <alignment horizontal="center"/>
    </xf>
    <xf numFmtId="170" fontId="5" fillId="0" borderId="25" xfId="4" applyFont="1" applyBorder="1" applyAlignment="1">
      <alignment horizontal="center"/>
    </xf>
    <xf numFmtId="1" fontId="5" fillId="7" borderId="0" xfId="4" applyNumberFormat="1" applyFont="1" applyFill="1" applyAlignment="1">
      <alignment horizontal="center"/>
    </xf>
    <xf numFmtId="165" fontId="5" fillId="0" borderId="0" xfId="5" applyNumberFormat="1" applyFont="1" applyAlignment="1">
      <alignment horizontal="center"/>
    </xf>
    <xf numFmtId="1" fontId="5" fillId="0" borderId="0" xfId="5" applyNumberFormat="1" applyFont="1" applyAlignment="1" applyProtection="1">
      <alignment horizontal="center"/>
    </xf>
    <xf numFmtId="170" fontId="9" fillId="0" borderId="0" xfId="4" applyFont="1" applyAlignment="1">
      <alignment horizontal="center" vertical="center"/>
    </xf>
    <xf numFmtId="1" fontId="9" fillId="0" borderId="18" xfId="4" applyNumberFormat="1" applyFont="1" applyBorder="1" applyAlignment="1">
      <alignment horizontal="center"/>
    </xf>
    <xf numFmtId="170" fontId="9" fillId="0" borderId="18" xfId="4" applyFont="1" applyBorder="1" applyAlignment="1">
      <alignment horizontal="center"/>
    </xf>
    <xf numFmtId="170" fontId="9" fillId="0" borderId="18" xfId="4" applyFont="1" applyBorder="1" applyAlignment="1">
      <alignment horizontal="left"/>
    </xf>
    <xf numFmtId="170" fontId="34" fillId="0" borderId="18" xfId="4" applyFont="1" applyBorder="1"/>
    <xf numFmtId="0" fontId="9" fillId="0" borderId="24" xfId="4" applyNumberFormat="1" applyFont="1" applyBorder="1" applyAlignment="1">
      <alignment horizontal="center"/>
    </xf>
    <xf numFmtId="1" fontId="9" fillId="0" borderId="24" xfId="4" applyNumberFormat="1" applyFont="1" applyBorder="1" applyAlignment="1">
      <alignment horizontal="center"/>
    </xf>
    <xf numFmtId="170" fontId="9" fillId="0" borderId="24" xfId="4" applyFont="1" applyBorder="1" applyAlignment="1">
      <alignment horizontal="center"/>
    </xf>
    <xf numFmtId="170" fontId="9" fillId="0" borderId="0" xfId="4" applyFont="1" applyAlignment="1">
      <alignment horizontal="left"/>
    </xf>
    <xf numFmtId="170" fontId="9" fillId="0" borderId="0" xfId="4" applyFont="1"/>
    <xf numFmtId="1" fontId="9" fillId="0" borderId="15" xfId="4" applyNumberFormat="1" applyFont="1" applyBorder="1" applyAlignment="1">
      <alignment horizontal="center"/>
    </xf>
    <xf numFmtId="165" fontId="5" fillId="0" borderId="4" xfId="5" applyNumberFormat="1" applyFont="1" applyBorder="1" applyAlignment="1">
      <alignment horizontal="center"/>
    </xf>
    <xf numFmtId="170" fontId="5" fillId="0" borderId="19" xfId="4" applyFont="1" applyBorder="1" applyAlignment="1">
      <alignment horizontal="left" vertical="center"/>
    </xf>
    <xf numFmtId="0" fontId="9" fillId="0" borderId="18" xfId="4" applyNumberFormat="1" applyFont="1" applyBorder="1" applyAlignment="1">
      <alignment horizontal="center"/>
    </xf>
    <xf numFmtId="170" fontId="5" fillId="0" borderId="39" xfId="4" applyFont="1" applyBorder="1" applyAlignment="1">
      <alignment horizontal="center"/>
    </xf>
    <xf numFmtId="170" fontId="9" fillId="0" borderId="24" xfId="4" applyFont="1" applyBorder="1" applyAlignment="1">
      <alignment horizontal="left"/>
    </xf>
    <xf numFmtId="170" fontId="9" fillId="0" borderId="24" xfId="4" applyFont="1" applyBorder="1"/>
    <xf numFmtId="1" fontId="35" fillId="6" borderId="27" xfId="4" applyNumberFormat="1" applyFont="1" applyFill="1" applyBorder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1" fontId="5" fillId="0" borderId="0" xfId="5" applyNumberFormat="1" applyFont="1" applyBorder="1" applyAlignment="1" applyProtection="1">
      <alignment horizontal="center"/>
    </xf>
    <xf numFmtId="44" fontId="5" fillId="0" borderId="0" xfId="5" applyFont="1" applyBorder="1" applyAlignment="1">
      <alignment horizontal="center"/>
    </xf>
    <xf numFmtId="1" fontId="9" fillId="0" borderId="0" xfId="4" applyNumberFormat="1" applyFont="1" applyAlignment="1">
      <alignment horizontal="center"/>
    </xf>
    <xf numFmtId="170" fontId="9" fillId="0" borderId="0" xfId="4" applyFont="1" applyAlignment="1">
      <alignment horizontal="center"/>
    </xf>
    <xf numFmtId="170" fontId="34" fillId="0" borderId="0" xfId="4" applyFont="1"/>
    <xf numFmtId="170" fontId="9" fillId="0" borderId="19" xfId="4" applyFont="1" applyBorder="1" applyAlignment="1">
      <alignment horizontal="center"/>
    </xf>
    <xf numFmtId="170" fontId="9" fillId="0" borderId="19" xfId="4" applyFont="1" applyBorder="1" applyAlignment="1">
      <alignment horizontal="left"/>
    </xf>
    <xf numFmtId="170" fontId="34" fillId="0" borderId="19" xfId="4" applyFont="1" applyBorder="1"/>
    <xf numFmtId="1" fontId="9" fillId="0" borderId="19" xfId="4" applyNumberFormat="1" applyFont="1" applyBorder="1" applyAlignment="1">
      <alignment horizontal="center"/>
    </xf>
    <xf numFmtId="1" fontId="5" fillId="6" borderId="21" xfId="4" applyNumberFormat="1" applyFont="1" applyFill="1" applyBorder="1" applyAlignment="1">
      <alignment horizontal="center"/>
    </xf>
    <xf numFmtId="170" fontId="34" fillId="0" borderId="22" xfId="4" applyFont="1" applyBorder="1" applyAlignment="1">
      <alignment horizontal="left"/>
    </xf>
    <xf numFmtId="170" fontId="34" fillId="0" borderId="18" xfId="4" applyFont="1" applyBorder="1" applyAlignment="1">
      <alignment horizontal="left"/>
    </xf>
    <xf numFmtId="0" fontId="9" fillId="0" borderId="43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70" fontId="24" fillId="0" borderId="22" xfId="4" applyFont="1" applyBorder="1" applyAlignment="1">
      <alignment horizontal="left" vertical="center"/>
    </xf>
    <xf numFmtId="170" fontId="5" fillId="0" borderId="19" xfId="4" applyFont="1" applyBorder="1" applyAlignment="1">
      <alignment horizontal="center"/>
    </xf>
    <xf numFmtId="170" fontId="37" fillId="0" borderId="22" xfId="4" applyFont="1" applyBorder="1" applyAlignment="1">
      <alignment vertical="center"/>
    </xf>
    <xf numFmtId="0" fontId="35" fillId="6" borderId="27" xfId="4" applyNumberFormat="1" applyFont="1" applyFill="1" applyBorder="1" applyAlignment="1">
      <alignment horizontal="center"/>
    </xf>
    <xf numFmtId="1" fontId="5" fillId="0" borderId="0" xfId="4" applyNumberFormat="1" applyFont="1"/>
    <xf numFmtId="170" fontId="9" fillId="0" borderId="29" xfId="4" applyFont="1" applyBorder="1" applyAlignment="1">
      <alignment horizontal="center"/>
    </xf>
    <xf numFmtId="1" fontId="5" fillId="0" borderId="5" xfId="4" applyNumberFormat="1" applyFont="1" applyBorder="1" applyAlignment="1">
      <alignment horizontal="center"/>
    </xf>
    <xf numFmtId="0" fontId="9" fillId="6" borderId="33" xfId="4" applyNumberFormat="1" applyFont="1" applyFill="1" applyBorder="1" applyAlignment="1" applyProtection="1">
      <alignment horizontal="center"/>
      <protection locked="0"/>
    </xf>
    <xf numFmtId="0" fontId="5" fillId="0" borderId="33" xfId="4" applyNumberFormat="1" applyFont="1" applyBorder="1" applyAlignment="1" applyProtection="1">
      <alignment horizontal="center"/>
      <protection locked="0"/>
    </xf>
    <xf numFmtId="0" fontId="9" fillId="0" borderId="32" xfId="4" applyNumberFormat="1" applyFont="1" applyBorder="1" applyAlignment="1">
      <alignment horizontal="center"/>
    </xf>
    <xf numFmtId="1" fontId="9" fillId="0" borderId="33" xfId="4" applyNumberFormat="1" applyFont="1" applyBorder="1" applyAlignment="1">
      <alignment horizontal="center"/>
    </xf>
    <xf numFmtId="170" fontId="24" fillId="6" borderId="34" xfId="4" applyFont="1" applyFill="1" applyBorder="1" applyAlignment="1">
      <alignment horizontal="center"/>
    </xf>
    <xf numFmtId="165" fontId="5" fillId="0" borderId="31" xfId="5" applyNumberFormat="1" applyFont="1" applyBorder="1" applyAlignment="1">
      <alignment horizontal="center"/>
    </xf>
    <xf numFmtId="3" fontId="24" fillId="0" borderId="33" xfId="4" applyNumberFormat="1" applyFont="1" applyBorder="1" applyAlignment="1">
      <alignment horizontal="center"/>
    </xf>
    <xf numFmtId="170" fontId="5" fillId="0" borderId="35" xfId="4" applyFont="1" applyBorder="1" applyAlignment="1">
      <alignment horizontal="left" vertical="center"/>
    </xf>
    <xf numFmtId="170" fontId="24" fillId="0" borderId="31" xfId="4" applyFont="1" applyBorder="1" applyAlignment="1">
      <alignment horizontal="left" vertical="center"/>
    </xf>
    <xf numFmtId="0" fontId="9" fillId="6" borderId="40" xfId="4" applyNumberFormat="1" applyFont="1" applyFill="1" applyBorder="1" applyAlignment="1" applyProtection="1">
      <alignment horizontal="center"/>
      <protection locked="0"/>
    </xf>
    <xf numFmtId="0" fontId="5" fillId="0" borderId="40" xfId="4" applyNumberFormat="1" applyFont="1" applyBorder="1" applyAlignment="1" applyProtection="1">
      <alignment horizontal="center"/>
      <protection locked="0"/>
    </xf>
    <xf numFmtId="170" fontId="24" fillId="6" borderId="41" xfId="4" applyFont="1" applyFill="1" applyBorder="1" applyAlignment="1">
      <alignment horizontal="center"/>
    </xf>
    <xf numFmtId="3" fontId="24" fillId="0" borderId="41" xfId="4" applyNumberFormat="1" applyFont="1" applyBorder="1" applyAlignment="1">
      <alignment horizontal="center"/>
    </xf>
    <xf numFmtId="1" fontId="9" fillId="0" borderId="40" xfId="4" applyNumberFormat="1" applyFont="1" applyBorder="1" applyAlignment="1">
      <alignment horizontal="center"/>
    </xf>
    <xf numFmtId="170" fontId="5" fillId="0" borderId="39" xfId="4" applyFont="1" applyBorder="1" applyAlignment="1">
      <alignment horizontal="left" vertical="center"/>
    </xf>
    <xf numFmtId="170" fontId="24" fillId="6" borderId="27" xfId="4" applyFont="1" applyFill="1" applyBorder="1" applyAlignment="1">
      <alignment horizontal="center"/>
    </xf>
    <xf numFmtId="3" fontId="24" fillId="0" borderId="27" xfId="4" applyNumberFormat="1" applyFont="1" applyBorder="1" applyAlignment="1">
      <alignment horizontal="center"/>
    </xf>
    <xf numFmtId="0" fontId="9" fillId="0" borderId="38" xfId="4" applyNumberFormat="1" applyFont="1" applyBorder="1" applyAlignment="1">
      <alignment horizontal="center"/>
    </xf>
    <xf numFmtId="0" fontId="9" fillId="0" borderId="5" xfId="4" applyNumberFormat="1" applyFont="1" applyBorder="1" applyAlignment="1">
      <alignment horizontal="center"/>
    </xf>
    <xf numFmtId="0" fontId="9" fillId="0" borderId="37" xfId="4" applyNumberFormat="1" applyFont="1" applyBorder="1" applyAlignment="1">
      <alignment horizontal="center"/>
    </xf>
    <xf numFmtId="164" fontId="9" fillId="7" borderId="5" xfId="4" applyNumberFormat="1" applyFont="1" applyFill="1" applyBorder="1" applyAlignment="1">
      <alignment horizontal="center"/>
    </xf>
    <xf numFmtId="1" fontId="5" fillId="7" borderId="5" xfId="4" applyNumberFormat="1" applyFont="1" applyFill="1" applyBorder="1" applyAlignment="1">
      <alignment horizontal="center"/>
    </xf>
    <xf numFmtId="165" fontId="5" fillId="0" borderId="5" xfId="5" applyNumberFormat="1" applyFont="1" applyBorder="1" applyAlignment="1">
      <alignment horizontal="center"/>
    </xf>
    <xf numFmtId="1" fontId="5" fillId="0" borderId="5" xfId="5" applyNumberFormat="1" applyFont="1" applyBorder="1" applyAlignment="1">
      <alignment horizontal="center"/>
    </xf>
    <xf numFmtId="44" fontId="5" fillId="0" borderId="5" xfId="5" applyFont="1" applyBorder="1" applyAlignment="1">
      <alignment horizontal="center"/>
    </xf>
    <xf numFmtId="170" fontId="9" fillId="0" borderId="5" xfId="4" quotePrefix="1" applyFont="1" applyBorder="1" applyAlignment="1">
      <alignment horizontal="center"/>
    </xf>
    <xf numFmtId="1" fontId="9" fillId="0" borderId="37" xfId="4" applyNumberFormat="1" applyFont="1" applyBorder="1" applyAlignment="1">
      <alignment horizontal="center"/>
    </xf>
    <xf numFmtId="170" fontId="9" fillId="0" borderId="37" xfId="4" applyFont="1" applyBorder="1" applyAlignment="1">
      <alignment horizontal="center"/>
    </xf>
    <xf numFmtId="170" fontId="9" fillId="0" borderId="37" xfId="4" applyFont="1" applyBorder="1" applyAlignment="1">
      <alignment horizontal="left"/>
    </xf>
    <xf numFmtId="170" fontId="9" fillId="0" borderId="36" xfId="4" applyFont="1" applyBorder="1"/>
    <xf numFmtId="0" fontId="3" fillId="0" borderId="0" xfId="4" applyNumberFormat="1" applyFont="1"/>
    <xf numFmtId="0" fontId="3" fillId="10" borderId="2" xfId="4" applyNumberFormat="1" applyFont="1" applyFill="1" applyBorder="1"/>
    <xf numFmtId="170" fontId="3" fillId="10" borderId="1" xfId="4" applyFont="1" applyFill="1" applyBorder="1"/>
    <xf numFmtId="0" fontId="9" fillId="0" borderId="0" xfId="4" applyNumberFormat="1" applyFont="1"/>
    <xf numFmtId="164" fontId="5" fillId="0" borderId="0" xfId="4" applyNumberFormat="1" applyFont="1" applyAlignment="1">
      <alignment horizontal="center"/>
    </xf>
    <xf numFmtId="169" fontId="5" fillId="0" borderId="0" xfId="4" applyNumberFormat="1" applyFont="1" applyAlignment="1">
      <alignment horizontal="center"/>
    </xf>
    <xf numFmtId="1" fontId="5" fillId="0" borderId="2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1" fontId="24" fillId="6" borderId="34" xfId="4" applyNumberFormat="1" applyFont="1" applyFill="1" applyBorder="1" applyAlignment="1">
      <alignment horizontal="center"/>
    </xf>
    <xf numFmtId="1" fontId="5" fillId="0" borderId="33" xfId="5" applyNumberFormat="1" applyFont="1" applyBorder="1" applyAlignment="1">
      <alignment horizontal="center"/>
    </xf>
    <xf numFmtId="170" fontId="5" fillId="0" borderId="32" xfId="4" applyFont="1" applyBorder="1" applyAlignment="1">
      <alignment horizontal="left" vertical="center"/>
    </xf>
    <xf numFmtId="170" fontId="5" fillId="0" borderId="31" xfId="4" applyFont="1" applyBorder="1" applyAlignment="1">
      <alignment vertical="center"/>
    </xf>
    <xf numFmtId="0" fontId="9" fillId="0" borderId="25" xfId="4" applyNumberFormat="1" applyFont="1" applyBorder="1" applyAlignment="1">
      <alignment horizontal="center"/>
    </xf>
    <xf numFmtId="170" fontId="9" fillId="0" borderId="4" xfId="4" applyFont="1" applyBorder="1"/>
    <xf numFmtId="165" fontId="5" fillId="0" borderId="30" xfId="5" applyNumberFormat="1" applyFont="1" applyBorder="1" applyAlignment="1">
      <alignment horizontal="center"/>
    </xf>
    <xf numFmtId="0" fontId="9" fillId="0" borderId="20" xfId="4" applyNumberFormat="1" applyFont="1" applyBorder="1" applyAlignment="1">
      <alignment horizontal="center"/>
    </xf>
    <xf numFmtId="164" fontId="9" fillId="7" borderId="0" xfId="4" applyNumberFormat="1" applyFont="1" applyFill="1" applyAlignment="1">
      <alignment horizontal="center"/>
    </xf>
    <xf numFmtId="170" fontId="5" fillId="0" borderId="19" xfId="4" applyFont="1" applyBorder="1" applyAlignment="1">
      <alignment horizontal="left"/>
    </xf>
    <xf numFmtId="170" fontId="5" fillId="0" borderId="22" xfId="4" applyFont="1" applyBorder="1"/>
    <xf numFmtId="170" fontId="5" fillId="0" borderId="0" xfId="4" applyFont="1" applyAlignment="1">
      <alignment horizontal="center" vertical="center"/>
    </xf>
    <xf numFmtId="1" fontId="5" fillId="0" borderId="0" xfId="5" applyNumberFormat="1" applyFont="1" applyBorder="1" applyAlignment="1">
      <alignment horizontal="center"/>
    </xf>
    <xf numFmtId="170" fontId="9" fillId="0" borderId="0" xfId="4" applyFont="1" applyAlignment="1">
      <alignment horizontal="left" vertical="center"/>
    </xf>
    <xf numFmtId="0" fontId="9" fillId="0" borderId="4" xfId="4" applyNumberFormat="1" applyFont="1" applyBorder="1" applyAlignment="1">
      <alignment horizontal="center"/>
    </xf>
    <xf numFmtId="165" fontId="5" fillId="0" borderId="28" xfId="5" applyNumberFormat="1" applyFont="1" applyBorder="1" applyAlignment="1">
      <alignment horizontal="center"/>
    </xf>
    <xf numFmtId="1" fontId="30" fillId="0" borderId="26" xfId="4" applyNumberFormat="1" applyFont="1" applyBorder="1" applyAlignment="1">
      <alignment horizontal="center"/>
    </xf>
    <xf numFmtId="0" fontId="5" fillId="0" borderId="24" xfId="4" applyNumberFormat="1" applyFont="1" applyBorder="1" applyAlignment="1">
      <alignment horizontal="center"/>
    </xf>
    <xf numFmtId="164" fontId="9" fillId="7" borderId="19" xfId="4" applyNumberFormat="1" applyFont="1" applyFill="1" applyBorder="1" applyAlignment="1">
      <alignment horizontal="center"/>
    </xf>
    <xf numFmtId="1" fontId="5" fillId="7" borderId="19" xfId="4" applyNumberFormat="1" applyFont="1" applyFill="1" applyBorder="1" applyAlignment="1">
      <alignment horizontal="center"/>
    </xf>
    <xf numFmtId="44" fontId="5" fillId="0" borderId="0" xfId="4" applyNumberFormat="1" applyFont="1"/>
    <xf numFmtId="44" fontId="5" fillId="0" borderId="0" xfId="5" applyFont="1" applyFill="1" applyAlignment="1">
      <alignment horizontal="center"/>
    </xf>
    <xf numFmtId="170" fontId="5" fillId="0" borderId="17" xfId="4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/>
    </xf>
    <xf numFmtId="170" fontId="5" fillId="0" borderId="16" xfId="4" applyFont="1" applyBorder="1" applyAlignment="1">
      <alignment horizontal="center" vertical="center"/>
    </xf>
    <xf numFmtId="170" fontId="25" fillId="0" borderId="5" xfId="4" applyFont="1" applyBorder="1"/>
    <xf numFmtId="0" fontId="5" fillId="0" borderId="0" xfId="6" applyNumberFormat="1" applyFont="1" applyAlignment="1">
      <alignment horizontal="center"/>
    </xf>
    <xf numFmtId="44" fontId="9" fillId="0" borderId="0" xfId="4" applyNumberFormat="1" applyFont="1"/>
    <xf numFmtId="37" fontId="9" fillId="0" borderId="0" xfId="4" applyNumberFormat="1" applyFont="1"/>
    <xf numFmtId="44" fontId="9" fillId="0" borderId="0" xfId="5" applyFont="1" applyAlignment="1">
      <alignment horizontal="center"/>
    </xf>
    <xf numFmtId="0" fontId="5" fillId="0" borderId="17" xfId="4" applyNumberFormat="1" applyFont="1" applyBorder="1" applyAlignment="1">
      <alignment horizontal="center"/>
    </xf>
    <xf numFmtId="170" fontId="9" fillId="0" borderId="7" xfId="4" applyFont="1" applyBorder="1" applyAlignment="1">
      <alignment horizontal="center"/>
    </xf>
    <xf numFmtId="0" fontId="5" fillId="0" borderId="4" xfId="4" applyNumberFormat="1" applyFont="1" applyBorder="1" applyAlignment="1">
      <alignment horizontal="center"/>
    </xf>
    <xf numFmtId="0" fontId="9" fillId="6" borderId="17" xfId="4" applyNumberFormat="1" applyFont="1" applyFill="1" applyBorder="1" applyAlignment="1">
      <alignment horizontal="center"/>
    </xf>
    <xf numFmtId="0" fontId="9" fillId="0" borderId="13" xfId="4" applyNumberFormat="1" applyFont="1" applyBorder="1" applyAlignment="1">
      <alignment horizontal="center"/>
    </xf>
    <xf numFmtId="1" fontId="9" fillId="6" borderId="17" xfId="4" applyNumberFormat="1" applyFont="1" applyFill="1" applyBorder="1" applyAlignment="1">
      <alignment horizontal="center"/>
    </xf>
    <xf numFmtId="1" fontId="9" fillId="0" borderId="14" xfId="4" applyNumberFormat="1" applyFont="1" applyBorder="1" applyAlignment="1">
      <alignment horizontal="center"/>
    </xf>
    <xf numFmtId="170" fontId="9" fillId="0" borderId="17" xfId="4" applyFont="1" applyBorder="1" applyAlignment="1">
      <alignment horizontal="left"/>
    </xf>
    <xf numFmtId="170" fontId="9" fillId="0" borderId="13" xfId="4" applyFont="1" applyBorder="1"/>
    <xf numFmtId="44" fontId="5" fillId="0" borderId="0" xfId="4" applyNumberFormat="1" applyFont="1" applyAlignment="1">
      <alignment horizontal="center"/>
    </xf>
    <xf numFmtId="37" fontId="5" fillId="0" borderId="0" xfId="4" applyNumberFormat="1" applyFont="1" applyAlignment="1">
      <alignment horizontal="center"/>
    </xf>
    <xf numFmtId="0" fontId="9" fillId="0" borderId="16" xfId="4" applyNumberFormat="1" applyFont="1" applyBorder="1" applyAlignment="1">
      <alignment horizontal="center"/>
    </xf>
    <xf numFmtId="170" fontId="9" fillId="0" borderId="5" xfId="4" applyFont="1" applyBorder="1" applyAlignment="1">
      <alignment horizontal="center"/>
    </xf>
    <xf numFmtId="0" fontId="9" fillId="6" borderId="15" xfId="4" applyNumberFormat="1" applyFont="1" applyFill="1" applyBorder="1" applyAlignment="1">
      <alignment horizontal="center"/>
    </xf>
    <xf numFmtId="1" fontId="9" fillId="6" borderId="16" xfId="4" applyNumberFormat="1" applyFont="1" applyFill="1" applyBorder="1" applyAlignment="1">
      <alignment horizontal="center"/>
    </xf>
    <xf numFmtId="1" fontId="9" fillId="0" borderId="9" xfId="4" applyNumberFormat="1" applyFont="1" applyBorder="1" applyAlignment="1">
      <alignment horizontal="center"/>
    </xf>
    <xf numFmtId="170" fontId="9" fillId="0" borderId="16" xfId="4" applyFont="1" applyBorder="1" applyAlignment="1">
      <alignment horizontal="left"/>
    </xf>
    <xf numFmtId="170" fontId="9" fillId="0" borderId="4" xfId="4" applyFont="1" applyBorder="1" applyAlignment="1">
      <alignment horizontal="left"/>
    </xf>
    <xf numFmtId="0" fontId="9" fillId="0" borderId="12" xfId="4" applyNumberFormat="1" applyFont="1" applyBorder="1" applyAlignment="1">
      <alignment horizontal="center"/>
    </xf>
    <xf numFmtId="0" fontId="5" fillId="0" borderId="12" xfId="4" applyNumberFormat="1" applyFont="1" applyBorder="1" applyAlignment="1">
      <alignment horizontal="center" vertical="center"/>
    </xf>
    <xf numFmtId="44" fontId="5" fillId="0" borderId="12" xfId="5" applyFont="1" applyBorder="1" applyAlignment="1">
      <alignment horizontal="center" vertical="center"/>
    </xf>
    <xf numFmtId="168" fontId="5" fillId="0" borderId="4" xfId="4" applyNumberFormat="1" applyFont="1" applyBorder="1" applyAlignment="1">
      <alignment horizontal="center"/>
    </xf>
    <xf numFmtId="168" fontId="9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/>
    </xf>
    <xf numFmtId="44" fontId="5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 vertical="center"/>
    </xf>
    <xf numFmtId="0" fontId="9" fillId="0" borderId="12" xfId="4" applyNumberFormat="1" applyFont="1" applyBorder="1" applyAlignment="1">
      <alignment horizontal="center" vertical="center"/>
    </xf>
    <xf numFmtId="14" fontId="5" fillId="0" borderId="12" xfId="4" applyNumberFormat="1" applyFont="1" applyBorder="1" applyAlignment="1">
      <alignment horizontal="center" vertical="center"/>
    </xf>
    <xf numFmtId="14" fontId="5" fillId="0" borderId="15" xfId="4" applyNumberFormat="1" applyFont="1" applyBorder="1" applyAlignment="1">
      <alignment horizontal="center" vertical="center"/>
    </xf>
    <xf numFmtId="0" fontId="5" fillId="0" borderId="6" xfId="4" applyNumberFormat="1" applyFont="1" applyBorder="1" applyAlignment="1">
      <alignment horizontal="center"/>
    </xf>
    <xf numFmtId="167" fontId="9" fillId="0" borderId="0" xfId="4" applyNumberFormat="1" applyFont="1" applyAlignment="1">
      <alignment horizontal="center"/>
    </xf>
    <xf numFmtId="1" fontId="5" fillId="0" borderId="6" xfId="4" applyNumberFormat="1" applyFont="1" applyBorder="1" applyAlignment="1">
      <alignment horizontal="center"/>
    </xf>
    <xf numFmtId="170" fontId="32" fillId="0" borderId="0" xfId="4" applyFont="1" applyAlignment="1">
      <alignment horizontal="center" vertical="center" wrapText="1"/>
    </xf>
    <xf numFmtId="170" fontId="32" fillId="0" borderId="7" xfId="4" applyFont="1" applyBorder="1" applyAlignment="1">
      <alignment vertical="center" wrapText="1"/>
    </xf>
    <xf numFmtId="170" fontId="25" fillId="0" borderId="5" xfId="4" applyFont="1" applyBorder="1" applyAlignment="1">
      <alignment vertical="center"/>
    </xf>
    <xf numFmtId="0" fontId="5" fillId="0" borderId="5" xfId="4" applyNumberFormat="1" applyFont="1" applyBorder="1" applyAlignment="1">
      <alignment horizontal="center"/>
    </xf>
    <xf numFmtId="170" fontId="5" fillId="0" borderId="1" xfId="4" applyFont="1" applyBorder="1" applyAlignment="1">
      <alignment horizontal="left"/>
    </xf>
    <xf numFmtId="44" fontId="9" fillId="0" borderId="0" xfId="5" applyFont="1"/>
    <xf numFmtId="167" fontId="5" fillId="0" borderId="0" xfId="4" applyNumberFormat="1" applyFont="1"/>
    <xf numFmtId="0" fontId="3" fillId="0" borderId="0" xfId="4" applyNumberFormat="1" applyFont="1" applyAlignment="1">
      <alignment horizontal="center" vertical="center"/>
    </xf>
    <xf numFmtId="170" fontId="5" fillId="0" borderId="4" xfId="4" applyFont="1" applyBorder="1" applyAlignment="1">
      <alignment horizontal="center" vertical="center"/>
    </xf>
    <xf numFmtId="0" fontId="26" fillId="0" borderId="12" xfId="4" applyNumberFormat="1" applyFont="1" applyBorder="1" applyAlignment="1" applyProtection="1">
      <alignment horizontal="center" vertical="center"/>
      <protection locked="0"/>
    </xf>
    <xf numFmtId="1" fontId="25" fillId="7" borderId="3" xfId="4" applyNumberFormat="1" applyFont="1" applyFill="1" applyBorder="1" applyAlignment="1" applyProtection="1">
      <alignment horizontal="center" vertical="center"/>
      <protection locked="0"/>
    </xf>
    <xf numFmtId="166" fontId="5" fillId="0" borderId="12" xfId="4" applyNumberFormat="1" applyFont="1" applyBorder="1" applyAlignment="1" applyProtection="1">
      <alignment horizontal="center" vertical="center"/>
      <protection locked="0"/>
    </xf>
    <xf numFmtId="170" fontId="5" fillId="0" borderId="4" xfId="4" applyFont="1" applyBorder="1" applyAlignment="1">
      <alignment horizontal="left"/>
    </xf>
    <xf numFmtId="170" fontId="9" fillId="6" borderId="2" xfId="4" applyFont="1" applyFill="1" applyBorder="1"/>
    <xf numFmtId="170" fontId="9" fillId="6" borderId="1" xfId="4" applyFont="1" applyFill="1" applyBorder="1"/>
    <xf numFmtId="170" fontId="9" fillId="6" borderId="3" xfId="4" applyFont="1" applyFill="1" applyBorder="1"/>
    <xf numFmtId="0" fontId="9" fillId="6" borderId="12" xfId="4" applyNumberFormat="1" applyFont="1" applyFill="1" applyBorder="1" applyAlignment="1">
      <alignment horizontal="center"/>
    </xf>
    <xf numFmtId="1" fontId="9" fillId="6" borderId="3" xfId="4" applyNumberFormat="1" applyFont="1" applyFill="1" applyBorder="1" applyAlignment="1">
      <alignment horizontal="center"/>
    </xf>
    <xf numFmtId="170" fontId="9" fillId="6" borderId="12" xfId="4" applyFont="1" applyFill="1" applyBorder="1"/>
    <xf numFmtId="0" fontId="23" fillId="5" borderId="0" xfId="4" applyNumberFormat="1" applyFont="1" applyFill="1" applyAlignment="1">
      <alignment horizontal="center" vertical="center"/>
    </xf>
    <xf numFmtId="0" fontId="8" fillId="2" borderId="0" xfId="4" applyNumberFormat="1" applyFont="1" applyFill="1" applyAlignment="1">
      <alignment horizontal="center" vertical="center"/>
    </xf>
    <xf numFmtId="165" fontId="4" fillId="0" borderId="0" xfId="5" applyNumberFormat="1" applyFont="1" applyAlignment="1">
      <alignment horizontal="right"/>
    </xf>
    <xf numFmtId="170" fontId="6" fillId="0" borderId="0" xfId="4" applyFont="1"/>
    <xf numFmtId="164" fontId="6" fillId="0" borderId="0" xfId="4" applyNumberFormat="1" applyFont="1"/>
    <xf numFmtId="0" fontId="11" fillId="0" borderId="0" xfId="4" applyNumberFormat="1" applyFont="1" applyAlignment="1">
      <alignment vertical="center"/>
    </xf>
    <xf numFmtId="170" fontId="19" fillId="0" borderId="10" xfId="4" applyFont="1" applyBorder="1" applyAlignment="1" applyProtection="1">
      <alignment horizontal="center" vertical="center"/>
      <protection locked="0"/>
    </xf>
    <xf numFmtId="170" fontId="7" fillId="0" borderId="0" xfId="4" applyFont="1"/>
    <xf numFmtId="170" fontId="7" fillId="0" borderId="0" xfId="4" applyFont="1" applyAlignment="1">
      <alignment horizontal="center"/>
    </xf>
    <xf numFmtId="0" fontId="19" fillId="0" borderId="7" xfId="4" applyNumberFormat="1" applyFont="1" applyBorder="1" applyAlignment="1">
      <alignment horizontal="right"/>
    </xf>
    <xf numFmtId="1" fontId="19" fillId="0" borderId="0" xfId="4" applyNumberFormat="1" applyFont="1" applyAlignment="1">
      <alignment horizontal="left"/>
    </xf>
    <xf numFmtId="0" fontId="19" fillId="0" borderId="0" xfId="4" applyNumberFormat="1" applyFont="1"/>
    <xf numFmtId="170" fontId="7" fillId="0" borderId="5" xfId="4" applyFont="1" applyBorder="1"/>
    <xf numFmtId="164" fontId="5" fillId="0" borderId="0" xfId="4" applyNumberFormat="1" applyFont="1"/>
    <xf numFmtId="1" fontId="18" fillId="0" borderId="0" xfId="4" applyNumberFormat="1" applyFont="1" applyAlignment="1">
      <alignment horizontal="center"/>
    </xf>
    <xf numFmtId="170" fontId="5" fillId="0" borderId="0" xfId="4" applyFont="1" applyAlignment="1">
      <alignment vertical="center"/>
    </xf>
    <xf numFmtId="0" fontId="5" fillId="0" borderId="0" xfId="4" applyNumberFormat="1" applyFont="1" applyAlignment="1">
      <alignment vertical="center"/>
    </xf>
    <xf numFmtId="0" fontId="5" fillId="0" borderId="0" xfId="4" applyNumberFormat="1" applyFont="1" applyAlignment="1">
      <alignment horizontal="center" vertical="center"/>
    </xf>
    <xf numFmtId="0" fontId="9" fillId="0" borderId="0" xfId="4" applyNumberFormat="1" applyFont="1" applyAlignment="1">
      <alignment vertical="center"/>
    </xf>
    <xf numFmtId="44" fontId="5" fillId="0" borderId="0" xfId="5" applyFont="1" applyAlignment="1">
      <alignment vertical="center"/>
    </xf>
    <xf numFmtId="44" fontId="9" fillId="0" borderId="0" xfId="5" applyFont="1" applyAlignment="1">
      <alignment vertical="center"/>
    </xf>
    <xf numFmtId="0" fontId="5" fillId="0" borderId="4" xfId="4" applyNumberFormat="1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 vertical="center"/>
    </xf>
    <xf numFmtId="165" fontId="2" fillId="0" borderId="0" xfId="5" applyNumberFormat="1" applyFont="1" applyAlignment="1">
      <alignment horizontal="right"/>
    </xf>
    <xf numFmtId="0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170" fontId="3" fillId="0" borderId="0" xfId="4" applyFont="1" applyAlignment="1">
      <alignment horizontal="left"/>
    </xf>
    <xf numFmtId="170" fontId="3" fillId="0" borderId="0" xfId="4" applyFont="1" applyAlignment="1">
      <alignment horizontal="center"/>
    </xf>
    <xf numFmtId="0" fontId="3" fillId="0" borderId="2" xfId="4" applyNumberFormat="1" applyFont="1" applyBorder="1" applyAlignment="1">
      <alignment vertical="center"/>
    </xf>
    <xf numFmtId="0" fontId="3" fillId="0" borderId="1" xfId="4" applyNumberFormat="1" applyFont="1" applyBorder="1" applyAlignment="1">
      <alignment vertical="center"/>
    </xf>
    <xf numFmtId="0" fontId="3" fillId="0" borderId="0" xfId="4" applyNumberFormat="1" applyFont="1" applyAlignment="1">
      <alignment vertical="center"/>
    </xf>
    <xf numFmtId="170" fontId="2" fillId="0" borderId="0" xfId="4" applyFont="1" applyAlignment="1">
      <alignment horizontal="right" vertical="center"/>
    </xf>
    <xf numFmtId="0" fontId="3" fillId="0" borderId="0" xfId="4" applyNumberFormat="1" applyFont="1" applyAlignment="1">
      <alignment horizontal="left"/>
    </xf>
    <xf numFmtId="0" fontId="3" fillId="0" borderId="0" xfId="4" applyNumberFormat="1" applyFont="1" applyAlignment="1">
      <alignment horizontal="left" vertical="center"/>
    </xf>
    <xf numFmtId="170" fontId="2" fillId="0" borderId="0" xfId="4" applyFont="1" applyAlignment="1">
      <alignment horizontal="left" vertical="center"/>
    </xf>
    <xf numFmtId="44" fontId="10" fillId="0" borderId="0" xfId="5" applyFont="1" applyAlignment="1">
      <alignment horizontal="center"/>
    </xf>
    <xf numFmtId="0" fontId="2" fillId="0" borderId="0" xfId="4" applyNumberFormat="1" applyFont="1" applyAlignment="1">
      <alignment horizontal="left" vertical="center"/>
    </xf>
    <xf numFmtId="170" fontId="41" fillId="0" borderId="0" xfId="4" applyFont="1"/>
    <xf numFmtId="44" fontId="24" fillId="0" borderId="0" xfId="4" applyNumberFormat="1" applyFont="1"/>
    <xf numFmtId="170" fontId="24" fillId="0" borderId="0" xfId="4" applyFont="1"/>
    <xf numFmtId="170" fontId="42" fillId="0" borderId="0" xfId="4" applyFont="1" applyAlignment="1">
      <alignment horizontal="right"/>
    </xf>
    <xf numFmtId="170" fontId="24" fillId="0" borderId="0" xfId="4" applyFont="1" applyAlignment="1">
      <alignment horizontal="right"/>
    </xf>
    <xf numFmtId="43" fontId="24" fillId="0" borderId="0" xfId="4" applyNumberFormat="1" applyFont="1"/>
    <xf numFmtId="41" fontId="24" fillId="0" borderId="0" xfId="4" applyNumberFormat="1" applyFont="1"/>
    <xf numFmtId="0" fontId="24" fillId="0" borderId="0" xfId="4" applyNumberFormat="1" applyFont="1"/>
    <xf numFmtId="170" fontId="41" fillId="0" borderId="0" xfId="4" applyFont="1" applyAlignment="1">
      <alignment horizontal="right"/>
    </xf>
    <xf numFmtId="170" fontId="24" fillId="0" borderId="7" xfId="4" applyFont="1" applyBorder="1"/>
    <xf numFmtId="43" fontId="24" fillId="0" borderId="7" xfId="4" applyNumberFormat="1" applyFont="1" applyBorder="1"/>
    <xf numFmtId="170" fontId="41" fillId="0" borderId="7" xfId="4" applyFont="1" applyBorder="1"/>
    <xf numFmtId="44" fontId="43" fillId="7" borderId="44" xfId="4" applyNumberFormat="1" applyFont="1" applyFill="1" applyBorder="1"/>
    <xf numFmtId="3" fontId="43" fillId="0" borderId="10" xfId="4" applyNumberFormat="1" applyFont="1" applyBorder="1" applyAlignment="1">
      <alignment horizontal="center"/>
    </xf>
    <xf numFmtId="44" fontId="43" fillId="0" borderId="10" xfId="4" applyNumberFormat="1" applyFont="1" applyBorder="1"/>
    <xf numFmtId="42" fontId="24" fillId="0" borderId="0" xfId="4" applyNumberFormat="1" applyFont="1"/>
    <xf numFmtId="37" fontId="43" fillId="0" borderId="10" xfId="4" applyNumberFormat="1" applyFont="1" applyBorder="1"/>
    <xf numFmtId="37" fontId="24" fillId="0" borderId="0" xfId="4" applyNumberFormat="1" applyFont="1"/>
    <xf numFmtId="170" fontId="43" fillId="0" borderId="45" xfId="4" applyFont="1" applyBorder="1"/>
    <xf numFmtId="44" fontId="24" fillId="6" borderId="46" xfId="4" applyNumberFormat="1" applyFont="1" applyFill="1" applyBorder="1"/>
    <xf numFmtId="3" fontId="24" fillId="6" borderId="46" xfId="4" applyNumberFormat="1" applyFont="1" applyFill="1" applyBorder="1" applyAlignment="1">
      <alignment horizontal="center"/>
    </xf>
    <xf numFmtId="44" fontId="24" fillId="6" borderId="46" xfId="4" applyNumberFormat="1" applyFont="1" applyFill="1" applyBorder="1" applyAlignment="1">
      <alignment horizontal="center"/>
    </xf>
    <xf numFmtId="42" fontId="24" fillId="0" borderId="15" xfId="4" applyNumberFormat="1" applyFont="1" applyBorder="1"/>
    <xf numFmtId="37" fontId="24" fillId="0" borderId="46" xfId="4" applyNumberFormat="1" applyFont="1" applyBorder="1"/>
    <xf numFmtId="37" fontId="24" fillId="0" borderId="15" xfId="4" applyNumberFormat="1" applyFont="1" applyBorder="1"/>
    <xf numFmtId="170" fontId="44" fillId="5" borderId="33" xfId="4" applyFont="1" applyFill="1" applyBorder="1"/>
    <xf numFmtId="44" fontId="24" fillId="6" borderId="21" xfId="4" applyNumberFormat="1" applyFont="1" applyFill="1" applyBorder="1"/>
    <xf numFmtId="3" fontId="24" fillId="6" borderId="21" xfId="4" applyNumberFormat="1" applyFont="1" applyFill="1" applyBorder="1" applyAlignment="1">
      <alignment horizontal="center"/>
    </xf>
    <xf numFmtId="37" fontId="24" fillId="0" borderId="21" xfId="4" applyNumberFormat="1" applyFont="1" applyBorder="1"/>
    <xf numFmtId="170" fontId="24" fillId="0" borderId="21" xfId="4" applyFont="1" applyBorder="1"/>
    <xf numFmtId="170" fontId="44" fillId="14" borderId="21" xfId="4" applyFont="1" applyFill="1" applyBorder="1"/>
    <xf numFmtId="170" fontId="44" fillId="13" borderId="21" xfId="4" applyFont="1" applyFill="1" applyBorder="1"/>
    <xf numFmtId="44" fontId="24" fillId="6" borderId="47" xfId="4" applyNumberFormat="1" applyFont="1" applyFill="1" applyBorder="1"/>
    <xf numFmtId="0" fontId="41" fillId="0" borderId="0" xfId="4" applyNumberFormat="1" applyFont="1"/>
    <xf numFmtId="37" fontId="41" fillId="0" borderId="0" xfId="4" applyNumberFormat="1" applyFont="1"/>
    <xf numFmtId="170" fontId="45" fillId="7" borderId="13" xfId="4" applyFont="1" applyFill="1" applyBorder="1"/>
    <xf numFmtId="14" fontId="24" fillId="16" borderId="12" xfId="4" applyNumberFormat="1" applyFont="1" applyFill="1" applyBorder="1" applyAlignment="1">
      <alignment horizontal="center"/>
    </xf>
    <xf numFmtId="170" fontId="43" fillId="6" borderId="17" xfId="4" applyFont="1" applyFill="1" applyBorder="1" applyAlignment="1">
      <alignment horizontal="center"/>
    </xf>
    <xf numFmtId="170" fontId="24" fillId="0" borderId="0" xfId="4" applyFont="1" applyAlignment="1">
      <alignment horizontal="center"/>
    </xf>
    <xf numFmtId="170" fontId="24" fillId="0" borderId="17" xfId="4" applyFont="1" applyBorder="1" applyAlignment="1">
      <alignment horizontal="center"/>
    </xf>
    <xf numFmtId="170" fontId="41" fillId="0" borderId="4" xfId="4" applyFont="1" applyBorder="1"/>
    <xf numFmtId="170" fontId="43" fillId="6" borderId="16" xfId="4" applyFont="1" applyFill="1" applyBorder="1" applyAlignment="1">
      <alignment horizontal="center"/>
    </xf>
    <xf numFmtId="171" fontId="24" fillId="0" borderId="0" xfId="4" applyNumberFormat="1" applyFont="1"/>
    <xf numFmtId="14" fontId="35" fillId="6" borderId="12" xfId="4" quotePrefix="1" applyNumberFormat="1" applyFont="1" applyFill="1" applyBorder="1" applyAlignment="1">
      <alignment horizontal="center"/>
    </xf>
    <xf numFmtId="0" fontId="35" fillId="0" borderId="0" xfId="4" applyNumberFormat="1" applyFont="1"/>
    <xf numFmtId="170" fontId="41" fillId="0" borderId="8" xfId="4" applyFont="1" applyBorder="1"/>
    <xf numFmtId="172" fontId="5" fillId="0" borderId="0" xfId="6" applyNumberFormat="1" applyFont="1" applyAlignment="1">
      <alignment vertical="center"/>
    </xf>
    <xf numFmtId="0" fontId="8" fillId="0" borderId="0" xfId="4" applyNumberFormat="1" applyFont="1" applyAlignment="1">
      <alignment vertical="center"/>
    </xf>
    <xf numFmtId="170" fontId="5" fillId="0" borderId="0" xfId="4" applyFont="1" applyAlignment="1">
      <alignment horizontal="right" vertical="center"/>
    </xf>
    <xf numFmtId="0" fontId="13" fillId="0" borderId="0" xfId="4" applyNumberFormat="1" applyFont="1" applyAlignment="1">
      <alignment horizontal="center" vertical="center"/>
    </xf>
    <xf numFmtId="0" fontId="49" fillId="0" borderId="0" xfId="4" applyNumberFormat="1" applyFont="1" applyAlignment="1">
      <alignment horizontal="center" vertical="center"/>
    </xf>
    <xf numFmtId="170" fontId="47" fillId="0" borderId="0" xfId="4" applyFont="1"/>
    <xf numFmtId="170" fontId="2" fillId="0" borderId="0" xfId="7" applyFont="1"/>
    <xf numFmtId="170" fontId="2" fillId="0" borderId="0" xfId="7" applyFont="1" applyAlignment="1">
      <alignment horizontal="center"/>
    </xf>
    <xf numFmtId="170" fontId="2" fillId="0" borderId="0" xfId="7" applyFont="1" applyAlignment="1">
      <alignment horizontal="center" wrapText="1"/>
    </xf>
    <xf numFmtId="0" fontId="2" fillId="0" borderId="0" xfId="7" applyNumberFormat="1" applyFont="1" applyAlignment="1">
      <alignment horizontal="center"/>
    </xf>
    <xf numFmtId="14" fontId="2" fillId="0" borderId="0" xfId="7" applyNumberFormat="1" applyFont="1" applyAlignment="1">
      <alignment horizontal="center"/>
    </xf>
    <xf numFmtId="1" fontId="2" fillId="0" borderId="0" xfId="7" applyNumberFormat="1" applyFont="1" applyAlignment="1">
      <alignment horizontal="center"/>
    </xf>
    <xf numFmtId="174" fontId="2" fillId="0" borderId="0" xfId="7" applyNumberFormat="1" applyFont="1" applyAlignment="1">
      <alignment horizontal="center"/>
    </xf>
    <xf numFmtId="170" fontId="24" fillId="0" borderId="0" xfId="7" applyFont="1"/>
    <xf numFmtId="170" fontId="7" fillId="0" borderId="0" xfId="7"/>
    <xf numFmtId="170" fontId="24" fillId="0" borderId="0" xfId="7" applyFont="1" applyAlignment="1">
      <alignment horizontal="center" wrapText="1"/>
    </xf>
    <xf numFmtId="170" fontId="7" fillId="0" borderId="0" xfId="7" applyAlignment="1">
      <alignment horizontal="center" wrapText="1"/>
    </xf>
    <xf numFmtId="170" fontId="2" fillId="0" borderId="27" xfId="7" applyFont="1" applyBorder="1" applyAlignment="1">
      <alignment horizontal="center" wrapText="1"/>
    </xf>
    <xf numFmtId="170" fontId="5" fillId="0" borderId="0" xfId="4" applyFont="1" applyAlignment="1">
      <alignment wrapText="1"/>
    </xf>
    <xf numFmtId="170" fontId="5" fillId="0" borderId="27" xfId="4" applyFont="1" applyBorder="1" applyAlignment="1">
      <alignment wrapText="1"/>
    </xf>
    <xf numFmtId="170" fontId="50" fillId="4" borderId="0" xfId="7" applyFont="1" applyFill="1" applyAlignment="1">
      <alignment horizontal="center"/>
    </xf>
    <xf numFmtId="170" fontId="50" fillId="14" borderId="27" xfId="7" applyFont="1" applyFill="1" applyBorder="1" applyAlignment="1">
      <alignment horizontal="center" wrapText="1"/>
    </xf>
    <xf numFmtId="170" fontId="50" fillId="14" borderId="0" xfId="7" applyFont="1" applyFill="1" applyAlignment="1">
      <alignment horizontal="center"/>
    </xf>
    <xf numFmtId="170" fontId="50" fillId="3" borderId="0" xfId="7" applyFont="1" applyFill="1" applyAlignment="1">
      <alignment horizontal="center"/>
    </xf>
    <xf numFmtId="0" fontId="50" fillId="3" borderId="0" xfId="7" applyNumberFormat="1" applyFont="1" applyFill="1" applyAlignment="1">
      <alignment horizontal="center"/>
    </xf>
    <xf numFmtId="14" fontId="50" fillId="3" borderId="0" xfId="7" applyNumberFormat="1" applyFont="1" applyFill="1" applyAlignment="1">
      <alignment horizontal="center"/>
    </xf>
    <xf numFmtId="170" fontId="50" fillId="5" borderId="0" xfId="7" applyFont="1" applyFill="1" applyAlignment="1">
      <alignment horizontal="center"/>
    </xf>
    <xf numFmtId="0" fontId="50" fillId="5" borderId="0" xfId="7" applyNumberFormat="1" applyFont="1" applyFill="1" applyAlignment="1">
      <alignment horizontal="center"/>
    </xf>
    <xf numFmtId="14" fontId="50" fillId="5" borderId="0" xfId="7" applyNumberFormat="1" applyFont="1" applyFill="1" applyAlignment="1">
      <alignment horizontal="center"/>
    </xf>
    <xf numFmtId="0" fontId="50" fillId="4" borderId="0" xfId="7" applyNumberFormat="1" applyFont="1" applyFill="1" applyAlignment="1">
      <alignment horizontal="center"/>
    </xf>
    <xf numFmtId="14" fontId="50" fillId="4" borderId="0" xfId="7" applyNumberFormat="1" applyFont="1" applyFill="1" applyAlignment="1">
      <alignment horizontal="center"/>
    </xf>
    <xf numFmtId="1" fontId="50" fillId="14" borderId="0" xfId="7" applyNumberFormat="1" applyFont="1" applyFill="1" applyAlignment="1">
      <alignment horizontal="center"/>
    </xf>
    <xf numFmtId="14" fontId="50" fillId="14" borderId="0" xfId="7" applyNumberFormat="1" applyFont="1" applyFill="1" applyAlignment="1">
      <alignment horizontal="center"/>
    </xf>
    <xf numFmtId="170" fontId="51" fillId="17" borderId="0" xfId="7" applyFont="1" applyFill="1" applyAlignment="1">
      <alignment horizontal="center"/>
    </xf>
    <xf numFmtId="0" fontId="51" fillId="17" borderId="0" xfId="7" applyNumberFormat="1" applyFont="1" applyFill="1" applyAlignment="1">
      <alignment horizontal="center"/>
    </xf>
    <xf numFmtId="168" fontId="5" fillId="0" borderId="6" xfId="4" applyNumberFormat="1" applyFont="1" applyBorder="1" applyAlignment="1">
      <alignment horizontal="center"/>
    </xf>
    <xf numFmtId="3" fontId="24" fillId="0" borderId="0" xfId="4" applyNumberFormat="1" applyFont="1"/>
    <xf numFmtId="37" fontId="27" fillId="11" borderId="0" xfId="4" applyNumberFormat="1" applyFont="1" applyFill="1"/>
    <xf numFmtId="44" fontId="5" fillId="0" borderId="0" xfId="5" applyFont="1" applyAlignment="1">
      <alignment horizontal="center" vertical="center"/>
    </xf>
    <xf numFmtId="166" fontId="30" fillId="0" borderId="16" xfId="4" applyNumberFormat="1" applyFont="1" applyBorder="1" applyAlignment="1">
      <alignment horizontal="center" vertical="center" wrapText="1"/>
    </xf>
    <xf numFmtId="170" fontId="9" fillId="0" borderId="13" xfId="4" applyFont="1" applyBorder="1" applyAlignment="1">
      <alignment vertical="center" wrapText="1"/>
    </xf>
    <xf numFmtId="1" fontId="5" fillId="7" borderId="24" xfId="4" applyNumberFormat="1" applyFont="1" applyFill="1" applyBorder="1" applyAlignment="1">
      <alignment horizontal="center"/>
    </xf>
    <xf numFmtId="164" fontId="9" fillId="7" borderId="24" xfId="4" applyNumberFormat="1" applyFont="1" applyFill="1" applyBorder="1" applyAlignment="1">
      <alignment horizontal="center"/>
    </xf>
    <xf numFmtId="165" fontId="5" fillId="0" borderId="13" xfId="5" applyNumberFormat="1" applyFont="1" applyBorder="1" applyAlignment="1">
      <alignment horizontal="center"/>
    </xf>
    <xf numFmtId="1" fontId="9" fillId="0" borderId="17" xfId="4" applyNumberFormat="1" applyFont="1" applyBorder="1" applyAlignment="1">
      <alignment horizontal="center"/>
    </xf>
    <xf numFmtId="0" fontId="9" fillId="0" borderId="7" xfId="4" applyNumberFormat="1" applyFont="1" applyBorder="1" applyAlignment="1">
      <alignment horizontal="center"/>
    </xf>
    <xf numFmtId="170" fontId="24" fillId="0" borderId="28" xfId="4" applyFont="1" applyBorder="1" applyAlignment="1">
      <alignment horizontal="left" vertical="center"/>
    </xf>
    <xf numFmtId="170" fontId="24" fillId="0" borderId="0" xfId="4" applyFont="1" applyAlignment="1">
      <alignment horizontal="left" vertical="center"/>
    </xf>
    <xf numFmtId="170" fontId="37" fillId="0" borderId="0" xfId="4" applyFont="1" applyAlignment="1">
      <alignment vertical="center"/>
    </xf>
    <xf numFmtId="1" fontId="5" fillId="0" borderId="0" xfId="4" applyNumberFormat="1" applyFont="1" applyAlignment="1">
      <alignment horizontal="left"/>
    </xf>
    <xf numFmtId="170" fontId="5" fillId="0" borderId="0" xfId="4" applyFont="1" applyAlignment="1">
      <alignment horizontal="left" vertical="center"/>
    </xf>
    <xf numFmtId="1" fontId="24" fillId="0" borderId="0" xfId="4" applyNumberFormat="1" applyFont="1" applyAlignment="1">
      <alignment horizontal="left"/>
    </xf>
    <xf numFmtId="1" fontId="35" fillId="0" borderId="0" xfId="4" applyNumberFormat="1" applyFont="1" applyAlignment="1">
      <alignment horizontal="left"/>
    </xf>
    <xf numFmtId="170" fontId="24" fillId="0" borderId="0" xfId="4" applyFont="1" applyAlignment="1">
      <alignment horizontal="left"/>
    </xf>
    <xf numFmtId="0" fontId="35" fillId="0" borderId="0" xfId="4" applyNumberFormat="1" applyFont="1" applyAlignment="1">
      <alignment horizontal="left"/>
    </xf>
    <xf numFmtId="44" fontId="9" fillId="0" borderId="21" xfId="0" applyNumberFormat="1" applyFont="1" applyBorder="1" applyAlignment="1">
      <alignment horizontal="center"/>
    </xf>
    <xf numFmtId="170" fontId="30" fillId="0" borderId="17" xfId="4" applyFont="1" applyBorder="1" applyAlignment="1">
      <alignment horizontal="center"/>
    </xf>
    <xf numFmtId="170" fontId="23" fillId="0" borderId="16" xfId="4" applyFont="1" applyBorder="1" applyAlignment="1">
      <alignment horizontal="center"/>
    </xf>
    <xf numFmtId="164" fontId="9" fillId="12" borderId="22" xfId="4" applyNumberFormat="1" applyFont="1" applyFill="1" applyBorder="1" applyAlignment="1">
      <alignment horizontal="center"/>
    </xf>
    <xf numFmtId="164" fontId="9" fillId="12" borderId="20" xfId="4" applyNumberFormat="1" applyFont="1" applyFill="1" applyBorder="1" applyAlignment="1">
      <alignment horizontal="center"/>
    </xf>
    <xf numFmtId="164" fontId="9" fillId="12" borderId="19" xfId="4" applyNumberFormat="1" applyFont="1" applyFill="1" applyBorder="1" applyAlignment="1">
      <alignment horizontal="center"/>
    </xf>
    <xf numFmtId="164" fontId="9" fillId="12" borderId="18" xfId="4" applyNumberFormat="1" applyFont="1" applyFill="1" applyBorder="1" applyAlignment="1">
      <alignment horizontal="center"/>
    </xf>
    <xf numFmtId="164" fontId="9" fillId="12" borderId="24" xfId="4" applyNumberFormat="1" applyFont="1" applyFill="1" applyBorder="1" applyAlignment="1">
      <alignment horizontal="center"/>
    </xf>
    <xf numFmtId="164" fontId="9" fillId="0" borderId="22" xfId="4" applyNumberFormat="1" applyFont="1" applyBorder="1" applyAlignment="1">
      <alignment horizontal="center"/>
    </xf>
    <xf numFmtId="164" fontId="9" fillId="0" borderId="20" xfId="4" applyNumberFormat="1" applyFont="1" applyBorder="1" applyAlignment="1">
      <alignment horizontal="center"/>
    </xf>
    <xf numFmtId="164" fontId="9" fillId="12" borderId="31" xfId="4" applyNumberFormat="1" applyFont="1" applyFill="1" applyBorder="1" applyAlignment="1">
      <alignment horizontal="center"/>
    </xf>
    <xf numFmtId="164" fontId="9" fillId="12" borderId="35" xfId="4" applyNumberFormat="1" applyFont="1" applyFill="1" applyBorder="1" applyAlignment="1">
      <alignment horizontal="center"/>
    </xf>
    <xf numFmtId="44" fontId="23" fillId="4" borderId="0" xfId="5" applyFont="1" applyFill="1" applyAlignment="1">
      <alignment horizontal="center" vertical="center"/>
    </xf>
    <xf numFmtId="170" fontId="9" fillId="0" borderId="1" xfId="4" applyFont="1" applyBorder="1" applyAlignment="1">
      <alignment horizontal="center"/>
    </xf>
    <xf numFmtId="170" fontId="9" fillId="0" borderId="2" xfId="4" applyFont="1" applyBorder="1" applyAlignment="1">
      <alignment horizontal="center"/>
    </xf>
    <xf numFmtId="0" fontId="20" fillId="0" borderId="0" xfId="1" applyFont="1" applyAlignment="1">
      <alignment horizontal="right"/>
    </xf>
    <xf numFmtId="0" fontId="20" fillId="0" borderId="6" xfId="1" applyFont="1" applyBorder="1" applyAlignment="1">
      <alignment horizontal="right"/>
    </xf>
    <xf numFmtId="1" fontId="27" fillId="7" borderId="3" xfId="4" applyNumberFormat="1" applyFont="1" applyFill="1" applyBorder="1" applyAlignment="1">
      <alignment horizontal="center"/>
    </xf>
    <xf numFmtId="1" fontId="27" fillId="7" borderId="2" xfId="4" applyNumberFormat="1" applyFont="1" applyFill="1" applyBorder="1" applyAlignment="1">
      <alignment horizontal="center"/>
    </xf>
    <xf numFmtId="170" fontId="24" fillId="0" borderId="8" xfId="4" applyFont="1" applyBorder="1" applyAlignment="1" applyProtection="1">
      <alignment horizontal="left" vertical="center"/>
      <protection locked="0"/>
    </xf>
    <xf numFmtId="170" fontId="24" fillId="0" borderId="5" xfId="4" applyFont="1" applyBorder="1" applyAlignment="1" applyProtection="1">
      <alignment horizontal="left" vertical="center"/>
      <protection locked="0"/>
    </xf>
    <xf numFmtId="170" fontId="24" fillId="0" borderId="9" xfId="4" applyFont="1" applyBorder="1" applyAlignment="1" applyProtection="1">
      <alignment horizontal="left" vertical="center"/>
      <protection locked="0"/>
    </xf>
    <xf numFmtId="170" fontId="24" fillId="0" borderId="13" xfId="4" applyFont="1" applyBorder="1" applyAlignment="1" applyProtection="1">
      <alignment horizontal="left" vertical="center"/>
      <protection locked="0"/>
    </xf>
    <xf numFmtId="170" fontId="24" fillId="0" borderId="7" xfId="4" applyFont="1" applyBorder="1" applyAlignment="1" applyProtection="1">
      <alignment horizontal="left" vertical="center"/>
      <protection locked="0"/>
    </xf>
    <xf numFmtId="170" fontId="24" fillId="0" borderId="14" xfId="4" applyFont="1" applyBorder="1" applyAlignment="1" applyProtection="1">
      <alignment horizontal="left" vertical="center"/>
      <protection locked="0"/>
    </xf>
    <xf numFmtId="170" fontId="21" fillId="0" borderId="3" xfId="4" applyFont="1" applyBorder="1" applyAlignment="1" applyProtection="1">
      <alignment horizontal="left" vertical="center"/>
      <protection locked="0"/>
    </xf>
    <xf numFmtId="170" fontId="21" fillId="0" borderId="1" xfId="4" applyFont="1" applyBorder="1" applyAlignment="1" applyProtection="1">
      <alignment horizontal="left" vertical="center"/>
      <protection locked="0"/>
    </xf>
    <xf numFmtId="170" fontId="21" fillId="0" borderId="2" xfId="4" applyFont="1" applyBorder="1" applyAlignment="1" applyProtection="1">
      <alignment horizontal="left" vertical="center"/>
      <protection locked="0"/>
    </xf>
    <xf numFmtId="170" fontId="5" fillId="0" borderId="3" xfId="4" applyFont="1" applyBorder="1" applyAlignment="1" applyProtection="1">
      <alignment horizontal="center" vertical="center"/>
      <protection locked="0"/>
    </xf>
    <xf numFmtId="170" fontId="5" fillId="0" borderId="1" xfId="4" applyFont="1" applyBorder="1" applyAlignment="1" applyProtection="1">
      <alignment horizontal="center" vertical="center"/>
      <protection locked="0"/>
    </xf>
    <xf numFmtId="170" fontId="5" fillId="0" borderId="2" xfId="4" applyFont="1" applyBorder="1" applyAlignment="1" applyProtection="1">
      <alignment horizontal="center" vertical="center"/>
      <protection locked="0"/>
    </xf>
    <xf numFmtId="14" fontId="9" fillId="7" borderId="3" xfId="4" applyNumberFormat="1" applyFont="1" applyFill="1" applyBorder="1" applyAlignment="1" applyProtection="1">
      <alignment horizontal="center"/>
      <protection locked="0"/>
    </xf>
    <xf numFmtId="14" fontId="9" fillId="7" borderId="2" xfId="4" applyNumberFormat="1" applyFont="1" applyFill="1" applyBorder="1" applyAlignment="1" applyProtection="1">
      <alignment horizontal="center"/>
      <protection locked="0"/>
    </xf>
    <xf numFmtId="170" fontId="5" fillId="7" borderId="3" xfId="4" applyFont="1" applyFill="1" applyBorder="1" applyAlignment="1" applyProtection="1">
      <alignment horizontal="center" vertical="center"/>
      <protection locked="0"/>
    </xf>
    <xf numFmtId="170" fontId="5" fillId="7" borderId="1" xfId="4" applyFont="1" applyFill="1" applyBorder="1" applyAlignment="1" applyProtection="1">
      <alignment horizontal="center" vertical="center"/>
      <protection locked="0"/>
    </xf>
    <xf numFmtId="170" fontId="5" fillId="7" borderId="2" xfId="4" applyFont="1" applyFill="1" applyBorder="1" applyAlignment="1" applyProtection="1">
      <alignment horizontal="center" vertical="center"/>
      <protection locked="0"/>
    </xf>
    <xf numFmtId="170" fontId="30" fillId="6" borderId="3" xfId="4" applyFont="1" applyFill="1" applyBorder="1" applyAlignment="1">
      <alignment horizontal="center"/>
    </xf>
    <xf numFmtId="170" fontId="30" fillId="6" borderId="1" xfId="4" applyFont="1" applyFill="1" applyBorder="1" applyAlignment="1">
      <alignment horizontal="center"/>
    </xf>
    <xf numFmtId="170" fontId="30" fillId="6" borderId="2" xfId="4" applyFont="1" applyFill="1" applyBorder="1" applyAlignment="1">
      <alignment horizontal="center"/>
    </xf>
    <xf numFmtId="170" fontId="5" fillId="7" borderId="3" xfId="4" applyFont="1" applyFill="1" applyBorder="1" applyAlignment="1">
      <alignment horizontal="center" vertical="center"/>
    </xf>
    <xf numFmtId="170" fontId="5" fillId="7" borderId="1" xfId="4" applyFont="1" applyFill="1" applyBorder="1" applyAlignment="1">
      <alignment horizontal="center" vertical="center"/>
    </xf>
    <xf numFmtId="170" fontId="5" fillId="7" borderId="2" xfId="4" applyFont="1" applyFill="1" applyBorder="1" applyAlignment="1">
      <alignment horizontal="center" vertical="center"/>
    </xf>
    <xf numFmtId="170" fontId="28" fillId="6" borderId="8" xfId="4" applyFont="1" applyFill="1" applyBorder="1" applyAlignment="1">
      <alignment horizontal="center"/>
    </xf>
    <xf numFmtId="170" fontId="28" fillId="6" borderId="5" xfId="4" applyFont="1" applyFill="1" applyBorder="1" applyAlignment="1">
      <alignment horizontal="center"/>
    </xf>
    <xf numFmtId="170" fontId="28" fillId="6" borderId="9" xfId="4" applyFont="1" applyFill="1" applyBorder="1" applyAlignment="1">
      <alignment horizontal="center"/>
    </xf>
    <xf numFmtId="170" fontId="5" fillId="0" borderId="11" xfId="4" applyFont="1" applyBorder="1" applyAlignment="1">
      <alignment horizontal="left" vertical="center" wrapText="1"/>
    </xf>
    <xf numFmtId="170" fontId="5" fillId="0" borderId="1" xfId="4" applyFont="1" applyBorder="1" applyAlignment="1">
      <alignment horizontal="left" vertical="center" wrapText="1"/>
    </xf>
    <xf numFmtId="170" fontId="5" fillId="0" borderId="2" xfId="4" applyFont="1" applyBorder="1" applyAlignment="1">
      <alignment horizontal="left" vertical="center" wrapText="1"/>
    </xf>
    <xf numFmtId="0" fontId="23" fillId="4" borderId="0" xfId="4" applyNumberFormat="1" applyFont="1" applyFill="1" applyAlignment="1">
      <alignment horizontal="center" vertical="center"/>
    </xf>
    <xf numFmtId="0" fontId="3" fillId="0" borderId="3" xfId="4" applyNumberFormat="1" applyFont="1" applyBorder="1" applyAlignment="1" applyProtection="1">
      <alignment horizontal="left" vertical="center"/>
      <protection locked="0"/>
    </xf>
    <xf numFmtId="0" fontId="3" fillId="0" borderId="1" xfId="4" applyNumberFormat="1" applyFont="1" applyBorder="1" applyAlignment="1" applyProtection="1">
      <alignment horizontal="left" vertical="center"/>
      <protection locked="0"/>
    </xf>
    <xf numFmtId="0" fontId="3" fillId="0" borderId="2" xfId="4" applyNumberFormat="1" applyFont="1" applyBorder="1" applyAlignment="1" applyProtection="1">
      <alignment horizontal="left" vertical="center"/>
      <protection locked="0"/>
    </xf>
    <xf numFmtId="170" fontId="9" fillId="6" borderId="3" xfId="4" applyFont="1" applyFill="1" applyBorder="1" applyAlignment="1">
      <alignment horizontal="center"/>
    </xf>
    <xf numFmtId="170" fontId="9" fillId="6" borderId="2" xfId="4" applyFont="1" applyFill="1" applyBorder="1" applyAlignment="1">
      <alignment horizontal="center"/>
    </xf>
    <xf numFmtId="164" fontId="31" fillId="6" borderId="8" xfId="4" applyNumberFormat="1" applyFont="1" applyFill="1" applyBorder="1" applyAlignment="1">
      <alignment horizontal="center"/>
    </xf>
    <xf numFmtId="164" fontId="31" fillId="6" borderId="9" xfId="4" applyNumberFormat="1" applyFont="1" applyFill="1" applyBorder="1" applyAlignment="1">
      <alignment horizontal="center"/>
    </xf>
    <xf numFmtId="170" fontId="30" fillId="6" borderId="13" xfId="4" applyFont="1" applyFill="1" applyBorder="1" applyAlignment="1">
      <alignment horizontal="center"/>
    </xf>
    <xf numFmtId="170" fontId="30" fillId="6" borderId="7" xfId="4" applyFont="1" applyFill="1" applyBorder="1" applyAlignment="1">
      <alignment horizontal="center"/>
    </xf>
    <xf numFmtId="170" fontId="30" fillId="6" borderId="14" xfId="4" applyFont="1" applyFill="1" applyBorder="1" applyAlignment="1">
      <alignment horizontal="center"/>
    </xf>
    <xf numFmtId="164" fontId="9" fillId="7" borderId="3" xfId="4" applyNumberFormat="1" applyFont="1" applyFill="1" applyBorder="1" applyAlignment="1">
      <alignment horizontal="right" vertical="center"/>
    </xf>
    <xf numFmtId="164" fontId="9" fillId="7" borderId="2" xfId="4" applyNumberFormat="1" applyFont="1" applyFill="1" applyBorder="1" applyAlignment="1">
      <alignment horizontal="right" vertical="center"/>
    </xf>
    <xf numFmtId="164" fontId="31" fillId="9" borderId="13" xfId="4" applyNumberFormat="1" applyFont="1" applyFill="1" applyBorder="1" applyAlignment="1">
      <alignment horizontal="center" vertical="center"/>
    </xf>
    <xf numFmtId="164" fontId="31" fillId="9" borderId="14" xfId="4" applyNumberFormat="1" applyFont="1" applyFill="1" applyBorder="1" applyAlignment="1">
      <alignment horizontal="center" vertical="center"/>
    </xf>
    <xf numFmtId="170" fontId="9" fillId="6" borderId="1" xfId="4" applyFont="1" applyFill="1" applyBorder="1" applyAlignment="1">
      <alignment horizontal="center"/>
    </xf>
    <xf numFmtId="170" fontId="33" fillId="5" borderId="3" xfId="4" applyFont="1" applyFill="1" applyBorder="1" applyAlignment="1">
      <alignment vertical="center"/>
    </xf>
    <xf numFmtId="170" fontId="33" fillId="5" borderId="1" xfId="4" applyFont="1" applyFill="1" applyBorder="1" applyAlignment="1">
      <alignment vertical="center"/>
    </xf>
    <xf numFmtId="170" fontId="33" fillId="5" borderId="2" xfId="4" applyFont="1" applyFill="1" applyBorder="1" applyAlignment="1">
      <alignment vertical="center"/>
    </xf>
    <xf numFmtId="170" fontId="30" fillId="8" borderId="3" xfId="4" applyFont="1" applyFill="1" applyBorder="1" applyAlignment="1">
      <alignment horizontal="center"/>
    </xf>
    <xf numFmtId="170" fontId="30" fillId="8" borderId="1" xfId="4" applyFont="1" applyFill="1" applyBorder="1" applyAlignment="1">
      <alignment horizontal="center"/>
    </xf>
    <xf numFmtId="170" fontId="30" fillId="8" borderId="2" xfId="4" applyFont="1" applyFill="1" applyBorder="1" applyAlignment="1">
      <alignment horizontal="center"/>
    </xf>
    <xf numFmtId="166" fontId="23" fillId="0" borderId="17" xfId="4" applyNumberFormat="1" applyFont="1" applyBorder="1" applyAlignment="1">
      <alignment horizontal="center" vertical="center" wrapText="1"/>
    </xf>
    <xf numFmtId="166" fontId="23" fillId="0" borderId="16" xfId="4" applyNumberFormat="1" applyFont="1" applyBorder="1" applyAlignment="1">
      <alignment horizontal="center" vertical="center" wrapText="1"/>
    </xf>
    <xf numFmtId="0" fontId="25" fillId="0" borderId="7" xfId="4" applyNumberFormat="1" applyFont="1" applyBorder="1" applyAlignment="1">
      <alignment horizontal="right" vertical="center"/>
    </xf>
    <xf numFmtId="170" fontId="25" fillId="0" borderId="4" xfId="4" applyFont="1" applyBorder="1" applyAlignment="1">
      <alignment horizontal="left" vertical="center" wrapText="1"/>
    </xf>
    <xf numFmtId="170" fontId="9" fillId="0" borderId="5" xfId="4" applyFont="1" applyBorder="1" applyAlignment="1">
      <alignment horizontal="left" vertical="center" wrapText="1"/>
    </xf>
    <xf numFmtId="170" fontId="5" fillId="7" borderId="1" xfId="4" applyFont="1" applyFill="1" applyBorder="1" applyAlignment="1" applyProtection="1">
      <alignment horizontal="left" vertical="top"/>
      <protection locked="0"/>
    </xf>
    <xf numFmtId="170" fontId="5" fillId="7" borderId="2" xfId="4" applyFont="1" applyFill="1" applyBorder="1" applyAlignment="1" applyProtection="1">
      <alignment horizontal="left" vertical="top"/>
      <protection locked="0"/>
    </xf>
    <xf numFmtId="170" fontId="12" fillId="3" borderId="3" xfId="4" applyFont="1" applyFill="1" applyBorder="1" applyAlignment="1">
      <alignment horizontal="center" vertical="center"/>
    </xf>
    <xf numFmtId="170" fontId="12" fillId="3" borderId="1" xfId="4" applyFont="1" applyFill="1" applyBorder="1" applyAlignment="1">
      <alignment horizontal="center" vertical="center"/>
    </xf>
    <xf numFmtId="170" fontId="12" fillId="3" borderId="2" xfId="4" applyFont="1" applyFill="1" applyBorder="1" applyAlignment="1">
      <alignment horizontal="center" vertical="center"/>
    </xf>
    <xf numFmtId="170" fontId="22" fillId="0" borderId="1" xfId="4" applyFont="1" applyBorder="1" applyAlignment="1" applyProtection="1">
      <alignment horizontal="left" vertical="center"/>
      <protection locked="0"/>
    </xf>
    <xf numFmtId="170" fontId="22" fillId="0" borderId="2" xfId="4" applyFont="1" applyBorder="1" applyAlignment="1" applyProtection="1">
      <alignment horizontal="left" vertical="center"/>
      <protection locked="0"/>
    </xf>
    <xf numFmtId="170" fontId="25" fillId="0" borderId="5" xfId="4" applyFont="1" applyBorder="1" applyAlignment="1">
      <alignment horizontal="right" vertical="center"/>
    </xf>
    <xf numFmtId="170" fontId="8" fillId="0" borderId="3" xfId="4" applyFont="1" applyBorder="1" applyAlignment="1" applyProtection="1">
      <alignment horizontal="center" vertical="center"/>
      <protection locked="0"/>
    </xf>
    <xf numFmtId="170" fontId="8" fillId="0" borderId="1" xfId="4" applyFont="1" applyBorder="1" applyAlignment="1" applyProtection="1">
      <alignment horizontal="center" vertical="center"/>
      <protection locked="0"/>
    </xf>
    <xf numFmtId="170" fontId="8" fillId="0" borderId="2" xfId="4" applyFont="1" applyBorder="1" applyAlignment="1" applyProtection="1">
      <alignment horizontal="center" vertical="center"/>
      <protection locked="0"/>
    </xf>
    <xf numFmtId="0" fontId="3" fillId="0" borderId="8" xfId="4" applyNumberFormat="1" applyFont="1" applyBorder="1" applyAlignment="1" applyProtection="1">
      <alignment horizontal="left" vertical="center"/>
      <protection locked="0"/>
    </xf>
    <xf numFmtId="0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9" xfId="4" applyNumberFormat="1" applyFont="1" applyBorder="1" applyAlignment="1" applyProtection="1">
      <alignment horizontal="left" vertical="center"/>
      <protection locked="0"/>
    </xf>
    <xf numFmtId="1" fontId="25" fillId="0" borderId="1" xfId="4" applyNumberFormat="1" applyFont="1" applyBorder="1" applyAlignment="1">
      <alignment horizontal="center" vertical="top" wrapText="1"/>
    </xf>
    <xf numFmtId="0" fontId="9" fillId="6" borderId="13" xfId="4" applyNumberFormat="1" applyFont="1" applyFill="1" applyBorder="1" applyAlignment="1">
      <alignment horizontal="center"/>
    </xf>
    <xf numFmtId="0" fontId="9" fillId="6" borderId="14" xfId="4" applyNumberFormat="1" applyFont="1" applyFill="1" applyBorder="1" applyAlignment="1">
      <alignment horizontal="center"/>
    </xf>
    <xf numFmtId="0" fontId="5" fillId="0" borderId="3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170" fontId="5" fillId="7" borderId="3" xfId="4" applyFont="1" applyFill="1" applyBorder="1" applyAlignment="1" applyProtection="1">
      <alignment horizontal="left" vertical="top" wrapText="1"/>
      <protection locked="0"/>
    </xf>
    <xf numFmtId="170" fontId="5" fillId="7" borderId="1" xfId="4" applyFont="1" applyFill="1" applyBorder="1" applyAlignment="1" applyProtection="1">
      <alignment horizontal="left" vertical="top" wrapText="1"/>
      <protection locked="0"/>
    </xf>
    <xf numFmtId="170" fontId="5" fillId="7" borderId="2" xfId="4" applyFont="1" applyFill="1" applyBorder="1" applyAlignment="1" applyProtection="1">
      <alignment horizontal="left" vertical="top" wrapText="1"/>
      <protection locked="0"/>
    </xf>
    <xf numFmtId="170" fontId="33" fillId="14" borderId="3" xfId="4" applyFont="1" applyFill="1" applyBorder="1" applyAlignment="1">
      <alignment horizontal="left" vertical="center"/>
    </xf>
    <xf numFmtId="170" fontId="33" fillId="14" borderId="1" xfId="4" applyFont="1" applyFill="1" applyBorder="1" applyAlignment="1">
      <alignment horizontal="left" vertical="center"/>
    </xf>
    <xf numFmtId="170" fontId="33" fillId="14" borderId="2" xfId="4" applyFont="1" applyFill="1" applyBorder="1" applyAlignment="1">
      <alignment horizontal="left" vertical="center"/>
    </xf>
    <xf numFmtId="0" fontId="33" fillId="3" borderId="3" xfId="4" applyNumberFormat="1" applyFont="1" applyFill="1" applyBorder="1" applyAlignment="1">
      <alignment horizontal="center"/>
    </xf>
    <xf numFmtId="0" fontId="33" fillId="3" borderId="1" xfId="4" applyNumberFormat="1" applyFont="1" applyFill="1" applyBorder="1" applyAlignment="1">
      <alignment horizontal="center"/>
    </xf>
    <xf numFmtId="0" fontId="33" fillId="3" borderId="2" xfId="4" applyNumberFormat="1" applyFont="1" applyFill="1" applyBorder="1" applyAlignment="1">
      <alignment horizontal="center"/>
    </xf>
    <xf numFmtId="164" fontId="9" fillId="12" borderId="37" xfId="4" applyNumberFormat="1" applyFont="1" applyFill="1" applyBorder="1" applyAlignment="1">
      <alignment horizontal="center"/>
    </xf>
    <xf numFmtId="170" fontId="33" fillId="13" borderId="3" xfId="4" applyFont="1" applyFill="1" applyBorder="1" applyAlignment="1">
      <alignment vertical="center"/>
    </xf>
    <xf numFmtId="170" fontId="33" fillId="13" borderId="1" xfId="4" applyFont="1" applyFill="1" applyBorder="1" applyAlignment="1">
      <alignment vertical="center"/>
    </xf>
    <xf numFmtId="164" fontId="9" fillId="15" borderId="22" xfId="4" applyNumberFormat="1" applyFont="1" applyFill="1" applyBorder="1" applyAlignment="1">
      <alignment horizontal="center"/>
    </xf>
    <xf numFmtId="164" fontId="9" fillId="15" borderId="42" xfId="4" applyNumberFormat="1" applyFont="1" applyFill="1" applyBorder="1" applyAlignment="1">
      <alignment horizontal="center"/>
    </xf>
    <xf numFmtId="170" fontId="53" fillId="0" borderId="7" xfId="4" applyFont="1" applyBorder="1" applyAlignment="1">
      <alignment horizontal="center" vertical="center" wrapText="1"/>
    </xf>
    <xf numFmtId="170" fontId="52" fillId="0" borderId="7" xfId="4" applyFont="1" applyBorder="1" applyAlignment="1">
      <alignment horizontal="center" vertical="center" wrapText="1"/>
    </xf>
    <xf numFmtId="170" fontId="5" fillId="0" borderId="1" xfId="4" applyFont="1" applyBorder="1" applyAlignment="1">
      <alignment horizontal="center"/>
    </xf>
    <xf numFmtId="170" fontId="48" fillId="14" borderId="3" xfId="4" applyFont="1" applyFill="1" applyBorder="1" applyAlignment="1">
      <alignment horizontal="center"/>
    </xf>
    <xf numFmtId="170" fontId="48" fillId="14" borderId="1" xfId="4" applyFont="1" applyFill="1" applyBorder="1" applyAlignment="1">
      <alignment horizontal="center"/>
    </xf>
    <xf numFmtId="170" fontId="48" fillId="14" borderId="2" xfId="4" applyFont="1" applyFill="1" applyBorder="1" applyAlignment="1">
      <alignment horizontal="center"/>
    </xf>
    <xf numFmtId="173" fontId="47" fillId="0" borderId="3" xfId="4" applyNumberFormat="1" applyFont="1" applyBorder="1" applyAlignment="1">
      <alignment horizontal="center" vertical="center"/>
    </xf>
    <xf numFmtId="173" fontId="47" fillId="0" borderId="1" xfId="4" applyNumberFormat="1" applyFont="1" applyBorder="1" applyAlignment="1">
      <alignment horizontal="center" vertical="center"/>
    </xf>
    <xf numFmtId="173" fontId="47" fillId="0" borderId="2" xfId="4" applyNumberFormat="1" applyFont="1" applyBorder="1" applyAlignment="1">
      <alignment horizontal="center" vertical="center"/>
    </xf>
    <xf numFmtId="170" fontId="46" fillId="14" borderId="3" xfId="4" applyFont="1" applyFill="1" applyBorder="1" applyAlignment="1">
      <alignment horizontal="center" vertical="center"/>
    </xf>
    <xf numFmtId="170" fontId="46" fillId="14" borderId="1" xfId="4" applyFont="1" applyFill="1" applyBorder="1" applyAlignment="1">
      <alignment horizontal="center" vertical="center"/>
    </xf>
    <xf numFmtId="170" fontId="46" fillId="14" borderId="2" xfId="4" applyFont="1" applyFill="1" applyBorder="1" applyAlignment="1">
      <alignment horizontal="center" vertical="center"/>
    </xf>
    <xf numFmtId="170" fontId="9" fillId="0" borderId="13" xfId="4" applyFont="1" applyBorder="1" applyAlignment="1">
      <alignment horizontal="center"/>
    </xf>
    <xf numFmtId="170" fontId="9" fillId="0" borderId="14" xfId="4" applyFont="1" applyBorder="1" applyAlignment="1">
      <alignment horizontal="center"/>
    </xf>
    <xf numFmtId="44" fontId="9" fillId="0" borderId="8" xfId="5" applyFont="1" applyBorder="1" applyAlignment="1">
      <alignment horizontal="center"/>
    </xf>
    <xf numFmtId="44" fontId="9" fillId="0" borderId="9" xfId="5" applyFont="1" applyBorder="1" applyAlignment="1">
      <alignment horizontal="center"/>
    </xf>
    <xf numFmtId="170" fontId="5" fillId="0" borderId="22" xfId="4" applyFont="1" applyBorder="1" applyAlignment="1">
      <alignment horizontal="center" vertical="center"/>
    </xf>
    <xf numFmtId="170" fontId="5" fillId="0" borderId="20" xfId="4" applyFont="1" applyBorder="1" applyAlignment="1">
      <alignment horizontal="center" vertical="center"/>
    </xf>
    <xf numFmtId="170" fontId="5" fillId="0" borderId="30" xfId="4" applyFont="1" applyBorder="1" applyAlignment="1">
      <alignment horizontal="center" vertical="center"/>
    </xf>
    <xf numFmtId="170" fontId="5" fillId="0" borderId="25" xfId="4" applyFont="1" applyBorder="1" applyAlignment="1">
      <alignment horizontal="center" vertical="center"/>
    </xf>
    <xf numFmtId="170" fontId="5" fillId="0" borderId="28" xfId="4" applyFont="1" applyBorder="1" applyAlignment="1">
      <alignment horizontal="center" vertical="center"/>
    </xf>
    <xf numFmtId="170" fontId="5" fillId="0" borderId="39" xfId="4" applyFont="1" applyBorder="1" applyAlignment="1">
      <alignment horizontal="center" vertical="center"/>
    </xf>
    <xf numFmtId="170" fontId="5" fillId="0" borderId="31" xfId="4" applyFont="1" applyBorder="1" applyAlignment="1">
      <alignment horizontal="center" vertical="center"/>
    </xf>
    <xf numFmtId="170" fontId="5" fillId="0" borderId="35" xfId="4" applyFont="1" applyBorder="1" applyAlignment="1">
      <alignment horizontal="center" vertical="center"/>
    </xf>
    <xf numFmtId="170" fontId="5" fillId="0" borderId="0" xfId="4" applyFont="1" applyBorder="1"/>
  </cellXfs>
  <cellStyles count="8">
    <cellStyle name="Comma 2" xfId="6" xr:uid="{DAB06014-E016-4F2D-A082-03A45FC153C0}"/>
    <cellStyle name="Currency 2" xfId="5" xr:uid="{D7A6A307-0104-4463-917E-679FF5D54A58}"/>
    <cellStyle name="Normal" xfId="0" builtinId="0"/>
    <cellStyle name="Normal 2" xfId="3" xr:uid="{C4BF7E5A-A245-4506-B349-F59D8567756B}"/>
    <cellStyle name="Normal 3" xfId="4" xr:uid="{26600E7F-6B26-4BFD-A041-D7E7C175D801}"/>
    <cellStyle name="Normal 4" xfId="7" xr:uid="{27C4E994-9502-4F15-8BDF-AA531B5E60F5}"/>
    <cellStyle name="Normal_05 F US Quote Sheet (5.11.05)" xfId="1" xr:uid="{ADB7AF68-E7FD-4F19-9D41-182E415806FC}"/>
    <cellStyle name="Normal_Sheet1" xfId="2" xr:uid="{7C3B78A4-E64D-486A-B7B2-79F8D55D6FEA}"/>
  </cellStyles>
  <dxfs count="6">
    <dxf>
      <font>
        <color theme="0"/>
      </font>
    </dxf>
    <dxf>
      <font>
        <color rgb="FFFFFF99"/>
      </font>
    </dxf>
    <dxf>
      <font>
        <color theme="0"/>
      </font>
    </dxf>
    <dxf>
      <font>
        <color theme="0"/>
      </font>
    </dxf>
    <dxf>
      <fill>
        <patternFill>
          <bgColor indexed="1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5077"/>
      <color rgb="FF74002F"/>
      <color rgb="FF9BA7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600" u="none" baseline="0">
                <a:solidFill>
                  <a:schemeClr val="bg1"/>
                </a:solidFill>
                <a:latin typeface="Candara" pitchFamily="34" charset="0"/>
              </a:defRPr>
            </a:pPr>
            <a:r>
              <a:rPr lang="en-US">
                <a:solidFill>
                  <a:schemeClr val="bg1"/>
                </a:solidFill>
              </a:rPr>
              <a:t>Total Plants by Ship Week</a:t>
            </a:r>
          </a:p>
        </c:rich>
      </c:tx>
      <c:overlay val="0"/>
      <c:spPr>
        <a:solidFill>
          <a:srgbClr val="9BA71C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0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'Order Recap V9'!$T$11:$W$11</c:f>
              <c:numCache>
                <c:formatCode>m/d/yyyy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'Order Recap V9'!$T$12:$W$12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4C0D-BDCF-5BAA0D88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8635040"/>
        <c:axId val="198947712"/>
      </c:barChart>
      <c:catAx>
        <c:axId val="148635040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crossAx val="198947712"/>
        <c:crosses val="autoZero"/>
        <c:auto val="0"/>
        <c:lblAlgn val="ctr"/>
        <c:lblOffset val="100"/>
        <c:tickLblSkip val="1"/>
        <c:noMultiLvlLbl val="0"/>
      </c:catAx>
      <c:valAx>
        <c:axId val="1989477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low"/>
        <c:spPr>
          <a:ln/>
        </c:spPr>
        <c:crossAx val="148635040"/>
        <c:crosses val="autoZero"/>
        <c:crossBetween val="between"/>
      </c:valAx>
    </c:plotArea>
    <c:plotVisOnly val="0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2" l="0.70000000000000095" r="0.70000000000000095" t="0.750000000000002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462973</xdr:colOff>
      <xdr:row>0</xdr:row>
      <xdr:rowOff>0</xdr:rowOff>
    </xdr:from>
    <xdr:ext cx="2530231" cy="968435"/>
    <xdr:pic>
      <xdr:nvPicPr>
        <xdr:cNvPr id="2" name="Picture 1">
          <a:extLst>
            <a:ext uri="{FF2B5EF4-FFF2-40B4-BE49-F238E27FC236}">
              <a16:creationId xmlns:a16="http://schemas.microsoft.com/office/drawing/2014/main" id="{0FF0602F-F7F7-46CE-933F-55D1D4F1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296" y="0"/>
          <a:ext cx="2530231" cy="968435"/>
        </a:xfrm>
        <a:prstGeom prst="rect">
          <a:avLst/>
        </a:prstGeom>
      </xdr:spPr>
    </xdr:pic>
    <xdr:clientData/>
  </xdr:oneCellAnchor>
  <xdr:oneCellAnchor>
    <xdr:from>
      <xdr:col>0</xdr:col>
      <xdr:colOff>444501</xdr:colOff>
      <xdr:row>15</xdr:row>
      <xdr:rowOff>9073</xdr:rowOff>
    </xdr:from>
    <xdr:ext cx="1096724" cy="290284"/>
    <xdr:pic>
      <xdr:nvPicPr>
        <xdr:cNvPr id="3" name="Picture 2">
          <a:extLst>
            <a:ext uri="{FF2B5EF4-FFF2-40B4-BE49-F238E27FC236}">
              <a16:creationId xmlns:a16="http://schemas.microsoft.com/office/drawing/2014/main" id="{E3048D00-251D-4910-9184-97D81963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2295073"/>
          <a:ext cx="1096724" cy="2902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123825</xdr:rowOff>
    </xdr:from>
    <xdr:to>
      <xdr:col>12</xdr:col>
      <xdr:colOff>561975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291AC4-5DEE-4DAD-879F-2B7302E22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233680</xdr:colOff>
      <xdr:row>0</xdr:row>
      <xdr:rowOff>20319</xdr:rowOff>
    </xdr:from>
    <xdr:ext cx="2768600" cy="1022629"/>
    <xdr:pic>
      <xdr:nvPicPr>
        <xdr:cNvPr id="3" name="Picture 2">
          <a:extLst>
            <a:ext uri="{FF2B5EF4-FFF2-40B4-BE49-F238E27FC236}">
              <a16:creationId xmlns:a16="http://schemas.microsoft.com/office/drawing/2014/main" id="{9D7D66EA-D551-4987-B4A4-8CAF5A79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80" y="20319"/>
          <a:ext cx="2768600" cy="1022629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0.16667</cdr:x>
      <cdr:y>0.67458</cdr:y>
    </cdr:from>
    <cdr:to>
      <cdr:x>0.31905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BD7FA7-B6C0-4EC2-8240-6D2944DBCC6A}"/>
            </a:ext>
          </a:extLst>
        </cdr:cNvPr>
        <cdr:cNvSpPr txBox="1"/>
      </cdr:nvSpPr>
      <cdr:spPr>
        <a:xfrm xmlns:a="http://schemas.openxmlformats.org/drawingml/2006/main">
          <a:off x="1000125" y="27051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144C-482D-4FB4-BA55-47EBB9D7FA1E}">
  <dimension ref="A1:BV353"/>
  <sheetViews>
    <sheetView showGridLines="0" showZeros="0" tabSelected="1" zoomScale="124" zoomScaleNormal="124" zoomScaleSheetLayoutView="75" zoomScalePageLayoutView="130" workbookViewId="0">
      <selection activeCell="B8" sqref="B8:F8"/>
    </sheetView>
  </sheetViews>
  <sheetFormatPr defaultColWidth="11.42578125" defaultRowHeight="12"/>
  <cols>
    <col min="1" max="1" width="23.140625" style="8" customWidth="1"/>
    <col min="2" max="2" width="7.7109375" style="19" customWidth="1"/>
    <col min="3" max="3" width="5.28515625" style="15" customWidth="1"/>
    <col min="4" max="4" width="5.28515625" style="18" customWidth="1"/>
    <col min="5" max="5" width="7.28515625" style="15" customWidth="1"/>
    <col min="6" max="6" width="6.28515625" style="17" customWidth="1"/>
    <col min="7" max="7" width="4.42578125" style="16" customWidth="1"/>
    <col min="8" max="8" width="0.85546875" style="15" customWidth="1"/>
    <col min="9" max="9" width="9.7109375" style="13" customWidth="1"/>
    <col min="10" max="10" width="0.85546875" style="13" customWidth="1"/>
    <col min="11" max="12" width="4.140625" style="14" customWidth="1"/>
    <col min="13" max="13" width="0.85546875" style="13" customWidth="1"/>
    <col min="14" max="15" width="4.42578125" style="10" customWidth="1"/>
    <col min="16" max="16" width="0.85546875" style="10" customWidth="1"/>
    <col min="17" max="18" width="4.42578125" style="10" customWidth="1"/>
    <col min="19" max="19" width="0.85546875" style="10" customWidth="1"/>
    <col min="20" max="21" width="4.42578125" style="10" customWidth="1"/>
    <col min="22" max="22" width="0.85546875" style="10" customWidth="1"/>
    <col min="23" max="24" width="4.42578125" style="10" customWidth="1"/>
    <col min="25" max="25" width="0.85546875" style="10" customWidth="1"/>
    <col min="26" max="27" width="4.42578125" style="10" customWidth="1"/>
    <col min="28" max="28" width="0.85546875" style="10" hidden="1" customWidth="1"/>
    <col min="29" max="29" width="0.7109375" style="10" hidden="1" customWidth="1"/>
    <col min="30" max="30" width="4.85546875" style="8" hidden="1" customWidth="1"/>
    <col min="31" max="32" width="2.7109375" style="9" hidden="1" customWidth="1"/>
    <col min="33" max="33" width="4.85546875" style="10" customWidth="1"/>
    <col min="34" max="34" width="13.7109375" style="12" hidden="1" customWidth="1"/>
    <col min="35" max="35" width="1.42578125" style="9" hidden="1" customWidth="1"/>
    <col min="36" max="36" width="7.42578125" style="9" hidden="1" customWidth="1"/>
    <col min="37" max="37" width="1.42578125" style="9" hidden="1" customWidth="1"/>
    <col min="38" max="38" width="7.42578125" style="9" hidden="1" customWidth="1"/>
    <col min="39" max="39" width="1.42578125" style="9" hidden="1" customWidth="1"/>
    <col min="40" max="40" width="7.28515625" style="9" hidden="1" customWidth="1"/>
    <col min="41" max="41" width="1.42578125" style="9" hidden="1" customWidth="1"/>
    <col min="42" max="42" width="7" style="9" hidden="1" customWidth="1"/>
    <col min="43" max="43" width="1.42578125" style="9" hidden="1" customWidth="1"/>
    <col min="44" max="44" width="11.42578125" style="9" hidden="1" customWidth="1"/>
    <col min="45" max="45" width="3.42578125" style="9" hidden="1" customWidth="1"/>
    <col min="46" max="46" width="1.42578125" style="9" hidden="1" customWidth="1"/>
    <col min="47" max="47" width="9.42578125" style="9" hidden="1" customWidth="1"/>
    <col min="48" max="48" width="1.42578125" style="9" hidden="1" customWidth="1"/>
    <col min="49" max="49" width="9.42578125" style="9" hidden="1" customWidth="1"/>
    <col min="50" max="50" width="1.42578125" style="9" hidden="1" customWidth="1"/>
    <col min="51" max="51" width="9.42578125" style="9" hidden="1" customWidth="1"/>
    <col min="52" max="52" width="1.42578125" style="9" hidden="1" customWidth="1"/>
    <col min="53" max="53" width="9.42578125" style="9" hidden="1" customWidth="1"/>
    <col min="54" max="54" width="1.42578125" style="9" hidden="1" customWidth="1"/>
    <col min="55" max="55" width="10.42578125" style="9" hidden="1" customWidth="1"/>
    <col min="56" max="56" width="3.42578125" style="9" hidden="1" customWidth="1"/>
    <col min="57" max="57" width="7.140625" style="8" hidden="1" customWidth="1"/>
    <col min="58" max="63" width="8.7109375" style="11" hidden="1" customWidth="1"/>
    <col min="64" max="70" width="8.7109375" style="9" hidden="1" customWidth="1"/>
    <col min="71" max="71" width="7.140625" style="10" hidden="1" customWidth="1"/>
    <col min="72" max="72" width="11.42578125" style="9" hidden="1" customWidth="1"/>
    <col min="73" max="16384" width="11.42578125" style="8"/>
  </cols>
  <sheetData>
    <row r="1" spans="1:72" ht="14.1" customHeight="1">
      <c r="A1" s="246" t="s">
        <v>0</v>
      </c>
      <c r="B1" s="236"/>
      <c r="C1" s="237"/>
      <c r="E1" s="236"/>
      <c r="F1" s="8"/>
      <c r="G1" s="234"/>
      <c r="H1" s="234"/>
      <c r="I1" s="234"/>
      <c r="J1" s="8"/>
      <c r="K1" s="235"/>
      <c r="L1" s="235"/>
      <c r="M1" s="8"/>
      <c r="N1" s="234"/>
      <c r="O1" s="234"/>
      <c r="P1" s="213"/>
      <c r="Q1" s="213"/>
      <c r="R1" s="213"/>
      <c r="T1" s="213"/>
      <c r="U1" s="213"/>
      <c r="Z1" s="233"/>
      <c r="AA1" s="211"/>
      <c r="AB1" s="198"/>
      <c r="AC1" s="198"/>
      <c r="AD1" s="198"/>
      <c r="AE1" s="198"/>
      <c r="AF1" s="198"/>
      <c r="AG1" s="10">
        <v>1</v>
      </c>
      <c r="AH1" s="15"/>
      <c r="BF1" s="196"/>
      <c r="BL1" s="124"/>
    </row>
    <row r="2" spans="1:72" ht="14.1" customHeight="1">
      <c r="A2" s="244" t="s">
        <v>1</v>
      </c>
      <c r="E2" s="236"/>
      <c r="F2" s="245"/>
      <c r="G2" s="215"/>
      <c r="H2" s="213"/>
      <c r="I2" s="213"/>
      <c r="J2" s="16"/>
      <c r="K2" s="214"/>
      <c r="L2" s="214"/>
      <c r="M2" s="16"/>
      <c r="N2" s="213"/>
      <c r="O2" s="213"/>
      <c r="P2" s="213"/>
      <c r="Q2" s="213"/>
      <c r="R2" s="198"/>
      <c r="S2" s="198"/>
      <c r="T2" s="213"/>
      <c r="U2" s="198"/>
      <c r="V2" s="198"/>
      <c r="W2" s="198"/>
      <c r="X2" s="198"/>
      <c r="Y2" s="198"/>
      <c r="Z2" s="198"/>
      <c r="AA2" s="241" t="s">
        <v>2</v>
      </c>
      <c r="AB2" s="198"/>
      <c r="AC2" s="198"/>
      <c r="AD2" s="198"/>
      <c r="AE2" s="198"/>
      <c r="AF2" s="198"/>
      <c r="AG2" s="10">
        <v>1</v>
      </c>
      <c r="AH2" s="15"/>
      <c r="BF2" s="196"/>
      <c r="BL2" s="124"/>
    </row>
    <row r="3" spans="1:72" ht="14.1" customHeight="1">
      <c r="A3" s="244" t="s">
        <v>3</v>
      </c>
      <c r="B3" s="73"/>
      <c r="E3" s="234"/>
      <c r="F3" s="234"/>
      <c r="G3" s="234"/>
      <c r="H3" s="234"/>
      <c r="I3" s="234"/>
      <c r="J3" s="234"/>
      <c r="K3" s="235"/>
      <c r="L3" s="235"/>
      <c r="M3" s="234"/>
      <c r="N3" s="234"/>
      <c r="O3" s="234"/>
      <c r="P3" s="213"/>
      <c r="Q3" s="213"/>
      <c r="R3" s="237"/>
      <c r="S3" s="237"/>
      <c r="T3" s="213"/>
      <c r="U3" s="237"/>
      <c r="V3" s="237"/>
      <c r="W3" s="237"/>
      <c r="X3" s="237"/>
      <c r="Y3" s="237"/>
      <c r="Z3" s="237"/>
      <c r="AA3" s="241" t="s">
        <v>4</v>
      </c>
      <c r="AB3" s="240"/>
      <c r="AC3" s="240"/>
      <c r="AD3" s="239"/>
      <c r="AE3" s="238"/>
      <c r="AF3" s="198"/>
      <c r="AG3" s="10">
        <v>1</v>
      </c>
      <c r="AH3" s="15"/>
    </row>
    <row r="4" spans="1:72" ht="14.1" customHeight="1">
      <c r="A4" s="244" t="s">
        <v>5</v>
      </c>
      <c r="B4" s="243"/>
      <c r="C4" s="198"/>
      <c r="E4" s="242"/>
      <c r="F4" s="8"/>
      <c r="G4" s="234"/>
      <c r="H4" s="234"/>
      <c r="I4" s="234"/>
      <c r="J4" s="8"/>
      <c r="K4" s="235"/>
      <c r="L4" s="235"/>
      <c r="M4" s="8"/>
      <c r="N4" s="234"/>
      <c r="O4" s="234"/>
      <c r="P4" s="213"/>
      <c r="Q4" s="213"/>
      <c r="R4" s="213"/>
      <c r="T4" s="213"/>
      <c r="U4" s="213"/>
      <c r="Z4" s="212"/>
      <c r="AA4" s="241" t="s">
        <v>6</v>
      </c>
      <c r="AB4" s="8"/>
      <c r="AC4" s="240"/>
      <c r="AD4" s="239"/>
      <c r="AE4" s="238"/>
      <c r="AF4" s="198"/>
      <c r="AG4" s="10">
        <v>1</v>
      </c>
      <c r="AH4" s="15"/>
      <c r="BF4" s="196"/>
      <c r="BL4" s="124"/>
    </row>
    <row r="5" spans="1:72" ht="24" customHeight="1">
      <c r="B5" s="236"/>
      <c r="C5" s="237"/>
      <c r="E5" s="236"/>
      <c r="F5" s="8"/>
      <c r="G5" s="234"/>
      <c r="H5" s="234"/>
      <c r="I5" s="234"/>
      <c r="J5" s="8"/>
      <c r="K5" s="235"/>
      <c r="L5" s="235"/>
      <c r="M5" s="8"/>
      <c r="N5" s="234"/>
      <c r="O5" s="234"/>
      <c r="P5" s="213"/>
      <c r="Q5" s="213"/>
      <c r="R5" s="213"/>
      <c r="T5" s="213"/>
      <c r="U5" s="213"/>
      <c r="Z5" s="233"/>
      <c r="AA5" s="8"/>
      <c r="AB5" s="198"/>
      <c r="AC5" s="198"/>
      <c r="AD5" s="198"/>
      <c r="AE5" s="198"/>
      <c r="AF5" s="198"/>
      <c r="AG5" s="10">
        <v>1</v>
      </c>
      <c r="AH5" s="15"/>
      <c r="BF5" s="196"/>
      <c r="BL5" s="124"/>
    </row>
    <row r="6" spans="1:72" s="225" customFormat="1" ht="18.75">
      <c r="A6" s="425" t="s">
        <v>7</v>
      </c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7"/>
      <c r="AB6" s="232"/>
      <c r="AC6" s="232"/>
      <c r="AD6" s="198"/>
      <c r="AE6" s="198"/>
      <c r="AF6" s="198"/>
      <c r="AG6" s="231">
        <v>1</v>
      </c>
      <c r="AH6" s="140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F6" s="230"/>
      <c r="BG6" s="229"/>
      <c r="BH6" s="229"/>
      <c r="BI6" s="229"/>
      <c r="BJ6" s="229"/>
      <c r="BK6" s="229"/>
      <c r="BL6" s="228"/>
      <c r="BM6" s="226"/>
      <c r="BN6" s="226"/>
      <c r="BO6" s="226"/>
      <c r="BP6" s="226"/>
      <c r="BQ6" s="226"/>
      <c r="BR6" s="226"/>
      <c r="BS6" s="227"/>
      <c r="BT6" s="226"/>
    </row>
    <row r="7" spans="1:72" ht="15.75">
      <c r="A7" s="1" t="s">
        <v>8</v>
      </c>
      <c r="B7" s="2"/>
      <c r="C7" s="3"/>
      <c r="D7" s="224"/>
      <c r="E7" s="221"/>
      <c r="F7" s="221"/>
      <c r="G7" s="4" t="s">
        <v>9</v>
      </c>
      <c r="H7" s="221"/>
      <c r="I7" s="8"/>
      <c r="J7" s="8"/>
      <c r="K7" s="223"/>
      <c r="L7" s="223"/>
      <c r="M7" s="8"/>
      <c r="N7" s="222"/>
      <c r="O7" s="222"/>
      <c r="P7" s="222"/>
      <c r="Q7" s="221"/>
      <c r="R7" s="221"/>
      <c r="S7" s="221"/>
      <c r="T7" s="221"/>
      <c r="U7" s="221"/>
      <c r="V7" s="221"/>
      <c r="W7" s="221"/>
      <c r="Z7" s="212"/>
      <c r="AA7" s="211"/>
      <c r="AB7" s="198"/>
      <c r="AC7" s="198"/>
      <c r="AD7" s="198"/>
      <c r="AE7" s="198"/>
      <c r="AF7" s="198"/>
      <c r="AG7" s="10">
        <v>1</v>
      </c>
      <c r="AH7" s="15"/>
      <c r="BF7" s="196"/>
      <c r="BL7" s="124"/>
    </row>
    <row r="8" spans="1:72" ht="15" customHeight="1">
      <c r="A8" s="5" t="s">
        <v>10</v>
      </c>
      <c r="B8" s="397"/>
      <c r="C8" s="398"/>
      <c r="D8" s="398"/>
      <c r="E8" s="398"/>
      <c r="F8" s="399"/>
      <c r="G8" s="8"/>
      <c r="H8" s="8"/>
      <c r="I8" s="363" t="s">
        <v>11</v>
      </c>
      <c r="J8" s="363"/>
      <c r="K8" s="363"/>
      <c r="L8" s="363"/>
      <c r="M8" s="364"/>
      <c r="N8" s="373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5"/>
      <c r="AB8" s="8"/>
      <c r="AC8" s="217"/>
      <c r="AD8" s="198"/>
      <c r="AE8" s="198"/>
      <c r="AF8" s="198"/>
      <c r="AG8" s="10">
        <v>1</v>
      </c>
      <c r="AH8" s="15"/>
      <c r="BF8" s="196"/>
      <c r="BL8" s="124"/>
    </row>
    <row r="9" spans="1:72" ht="15" customHeight="1">
      <c r="A9" s="5" t="s">
        <v>12</v>
      </c>
      <c r="B9" s="397"/>
      <c r="C9" s="398"/>
      <c r="D9" s="398"/>
      <c r="E9" s="398"/>
      <c r="F9" s="399"/>
      <c r="G9" s="8"/>
      <c r="H9" s="8"/>
      <c r="I9" s="363" t="s">
        <v>13</v>
      </c>
      <c r="J9" s="363"/>
      <c r="K9" s="363"/>
      <c r="L9" s="363"/>
      <c r="M9" s="364"/>
      <c r="N9" s="373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5"/>
      <c r="AB9" s="8"/>
      <c r="AC9" s="217"/>
      <c r="AD9" s="198"/>
      <c r="AE9" s="198"/>
      <c r="AF9" s="198"/>
      <c r="AG9" s="10">
        <v>1</v>
      </c>
      <c r="AH9" s="15"/>
      <c r="BF9" s="196"/>
      <c r="BL9" s="124"/>
    </row>
    <row r="10" spans="1:72" ht="15" customHeight="1">
      <c r="A10" s="5" t="s">
        <v>14</v>
      </c>
      <c r="B10" s="397"/>
      <c r="C10" s="398"/>
      <c r="D10" s="398"/>
      <c r="E10" s="398"/>
      <c r="F10" s="399"/>
      <c r="G10" s="8"/>
      <c r="H10" s="8"/>
      <c r="I10" s="363" t="s">
        <v>15</v>
      </c>
      <c r="J10" s="363"/>
      <c r="K10" s="363"/>
      <c r="L10" s="363"/>
      <c r="M10" s="364"/>
      <c r="N10" s="373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5"/>
      <c r="AB10" s="8"/>
      <c r="AC10" s="217"/>
      <c r="AD10" s="198"/>
      <c r="AE10" s="198"/>
      <c r="AF10" s="198"/>
      <c r="AG10" s="10">
        <v>1</v>
      </c>
      <c r="AH10" s="15"/>
      <c r="BF10" s="196"/>
      <c r="BL10" s="124"/>
    </row>
    <row r="11" spans="1:72" ht="15" customHeight="1">
      <c r="A11" s="5" t="s">
        <v>16</v>
      </c>
      <c r="B11" s="397"/>
      <c r="C11" s="398"/>
      <c r="D11" s="220"/>
      <c r="E11" s="398"/>
      <c r="F11" s="399"/>
      <c r="G11" s="8"/>
      <c r="H11" s="8"/>
      <c r="I11" s="363" t="s">
        <v>17</v>
      </c>
      <c r="J11" s="363"/>
      <c r="K11" s="363"/>
      <c r="L11" s="363"/>
      <c r="M11" s="364"/>
      <c r="N11" s="373"/>
      <c r="O11" s="374"/>
      <c r="P11" s="374"/>
      <c r="Q11" s="374"/>
      <c r="R11" s="374"/>
      <c r="S11" s="374"/>
      <c r="T11" s="374"/>
      <c r="U11" s="374"/>
      <c r="V11" s="8"/>
      <c r="W11" s="219" t="s">
        <v>18</v>
      </c>
      <c r="X11" s="428"/>
      <c r="Y11" s="428"/>
      <c r="Z11" s="428"/>
      <c r="AA11" s="429"/>
      <c r="AB11" s="8"/>
      <c r="AC11" s="218"/>
      <c r="AD11" s="198"/>
      <c r="AE11" s="198"/>
      <c r="AF11" s="198"/>
      <c r="AG11" s="10">
        <v>1</v>
      </c>
      <c r="AH11" s="15"/>
      <c r="BF11" s="196"/>
      <c r="BL11" s="124"/>
    </row>
    <row r="12" spans="1:72" ht="15" customHeight="1">
      <c r="A12" s="5" t="s">
        <v>19</v>
      </c>
      <c r="B12" s="397"/>
      <c r="C12" s="398"/>
      <c r="D12" s="398"/>
      <c r="E12" s="398"/>
      <c r="F12" s="399"/>
      <c r="G12" s="8"/>
      <c r="H12" s="8"/>
      <c r="I12" s="363" t="s">
        <v>20</v>
      </c>
      <c r="J12" s="363"/>
      <c r="K12" s="363"/>
      <c r="L12" s="363"/>
      <c r="M12" s="364"/>
      <c r="N12" s="373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5"/>
      <c r="AB12" s="8"/>
      <c r="AC12" s="217"/>
      <c r="AD12" s="198"/>
      <c r="AE12" s="198"/>
      <c r="AF12" s="198"/>
      <c r="AG12" s="10">
        <v>1</v>
      </c>
      <c r="AH12" s="15"/>
      <c r="BF12" s="196"/>
      <c r="BL12" s="124"/>
    </row>
    <row r="13" spans="1:72" ht="15" customHeight="1">
      <c r="A13" s="5" t="s">
        <v>21</v>
      </c>
      <c r="B13" s="397"/>
      <c r="C13" s="398"/>
      <c r="D13" s="398"/>
      <c r="E13" s="398"/>
      <c r="F13" s="399"/>
      <c r="G13" s="8"/>
      <c r="H13" s="8"/>
      <c r="I13" s="363" t="s">
        <v>22</v>
      </c>
      <c r="J13" s="363"/>
      <c r="K13" s="363"/>
      <c r="L13" s="363"/>
      <c r="M13" s="364"/>
      <c r="N13" s="373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5"/>
      <c r="AB13" s="8"/>
      <c r="AC13" s="217"/>
      <c r="AD13" s="198"/>
      <c r="AE13" s="198"/>
      <c r="AF13" s="198"/>
      <c r="AG13" s="10">
        <v>1</v>
      </c>
      <c r="AH13" s="15"/>
      <c r="BF13" s="196"/>
      <c r="BL13" s="124"/>
    </row>
    <row r="14" spans="1:72" ht="15" customHeight="1">
      <c r="A14" s="5" t="s">
        <v>23</v>
      </c>
      <c r="B14" s="397"/>
      <c r="C14" s="398"/>
      <c r="D14" s="398"/>
      <c r="E14" s="398"/>
      <c r="F14" s="399"/>
      <c r="G14" s="8"/>
      <c r="H14" s="8"/>
      <c r="I14" s="363" t="s">
        <v>24</v>
      </c>
      <c r="J14" s="363"/>
      <c r="K14" s="363"/>
      <c r="L14" s="363"/>
      <c r="M14" s="364"/>
      <c r="N14" s="373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5"/>
      <c r="AB14" s="8"/>
      <c r="AC14" s="217"/>
      <c r="AD14" s="198"/>
      <c r="AE14" s="198"/>
      <c r="AF14" s="198"/>
      <c r="AG14" s="10">
        <v>1</v>
      </c>
      <c r="AH14" s="15"/>
      <c r="BF14" s="196"/>
      <c r="BL14" s="124"/>
    </row>
    <row r="15" spans="1:72" ht="15" customHeight="1" thickBot="1">
      <c r="A15" s="5" t="s">
        <v>25</v>
      </c>
      <c r="B15" s="434"/>
      <c r="C15" s="435"/>
      <c r="D15" s="435"/>
      <c r="E15" s="435"/>
      <c r="F15" s="436"/>
      <c r="G15" s="8"/>
      <c r="H15" s="8"/>
      <c r="I15" s="363" t="s">
        <v>26</v>
      </c>
      <c r="J15" s="363"/>
      <c r="K15" s="363"/>
      <c r="L15" s="363"/>
      <c r="M15" s="364"/>
      <c r="N15" s="373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5"/>
      <c r="AB15" s="8"/>
      <c r="AC15" s="217"/>
      <c r="AD15" s="198"/>
      <c r="AE15" s="198"/>
      <c r="AF15" s="198"/>
      <c r="AG15" s="10">
        <v>1</v>
      </c>
      <c r="AH15" s="15"/>
      <c r="BF15" s="196"/>
      <c r="BL15" s="124"/>
    </row>
    <row r="16" spans="1:72" ht="30.95" customHeight="1" thickBot="1">
      <c r="B16" s="216"/>
      <c r="C16" s="393" t="s">
        <v>27</v>
      </c>
      <c r="D16" s="394"/>
      <c r="E16" s="394"/>
      <c r="F16" s="395"/>
      <c r="G16" s="215"/>
      <c r="H16" s="213"/>
      <c r="I16" s="213"/>
      <c r="J16" s="16"/>
      <c r="K16" s="214"/>
      <c r="L16" s="214"/>
      <c r="M16" s="16"/>
      <c r="N16" s="213"/>
      <c r="O16" s="213"/>
      <c r="P16" s="213"/>
      <c r="Q16" s="213"/>
      <c r="R16" s="213"/>
      <c r="T16" s="213"/>
      <c r="U16" s="213"/>
      <c r="Z16" s="212"/>
      <c r="AA16" s="211"/>
      <c r="AB16" s="198"/>
      <c r="AC16" s="198"/>
      <c r="AD16" s="198"/>
      <c r="AE16" s="198"/>
      <c r="AF16" s="198"/>
      <c r="AG16" s="10">
        <v>1</v>
      </c>
      <c r="AH16" s="15"/>
      <c r="AI16" s="15"/>
      <c r="AJ16" s="15"/>
      <c r="AK16" s="396" t="s">
        <v>28</v>
      </c>
      <c r="AL16" s="396"/>
      <c r="AM16" s="396"/>
      <c r="AN16" s="396"/>
      <c r="AO16" s="396"/>
      <c r="AP16" s="396"/>
      <c r="AQ16" s="396"/>
      <c r="AR16" s="396"/>
      <c r="AS16" s="396"/>
      <c r="AT16" s="396"/>
      <c r="AU16" s="396"/>
      <c r="AV16" s="396"/>
      <c r="AW16" s="396"/>
      <c r="AX16" s="396"/>
      <c r="AY16" s="396"/>
      <c r="AZ16" s="396"/>
      <c r="BA16" s="396"/>
      <c r="BB16" s="396"/>
      <c r="BC16" s="396"/>
      <c r="BF16" s="360" t="s">
        <v>29</v>
      </c>
      <c r="BG16" s="360"/>
      <c r="BH16" s="360"/>
      <c r="BI16" s="360"/>
      <c r="BJ16" s="360"/>
      <c r="BK16" s="360"/>
      <c r="BL16" s="360"/>
      <c r="BM16" s="360"/>
      <c r="BN16" s="360"/>
      <c r="BO16" s="360"/>
      <c r="BP16" s="360"/>
      <c r="BQ16" s="360"/>
      <c r="BR16" s="360"/>
      <c r="BT16" s="210" t="s">
        <v>30</v>
      </c>
    </row>
    <row r="17" spans="1:74" ht="15" customHeight="1">
      <c r="A17" s="209" t="s">
        <v>31</v>
      </c>
      <c r="B17" s="438" t="s">
        <v>32</v>
      </c>
      <c r="C17" s="439"/>
      <c r="D17" s="208" t="s">
        <v>33</v>
      </c>
      <c r="E17" s="207" t="s">
        <v>34</v>
      </c>
      <c r="F17" s="400" t="s">
        <v>35</v>
      </c>
      <c r="G17" s="401"/>
      <c r="H17" s="400" t="s">
        <v>36</v>
      </c>
      <c r="I17" s="411"/>
      <c r="J17" s="411"/>
      <c r="K17" s="411"/>
      <c r="L17" s="411"/>
      <c r="M17" s="401"/>
      <c r="N17" s="400" t="s">
        <v>37</v>
      </c>
      <c r="O17" s="401"/>
      <c r="P17" s="206" t="s">
        <v>38</v>
      </c>
      <c r="Q17" s="205"/>
      <c r="R17" s="205"/>
      <c r="S17" s="205"/>
      <c r="T17" s="204"/>
      <c r="U17" s="367"/>
      <c r="V17" s="368"/>
      <c r="W17" s="368"/>
      <c r="X17" s="368"/>
      <c r="Y17" s="368"/>
      <c r="Z17" s="368"/>
      <c r="AA17" s="369"/>
      <c r="AB17" s="203"/>
      <c r="AC17" s="203"/>
      <c r="AD17" s="198"/>
      <c r="AE17" s="198"/>
      <c r="AF17" s="198"/>
      <c r="AG17" s="161">
        <v>1</v>
      </c>
      <c r="AH17" s="15" t="s">
        <v>39</v>
      </c>
      <c r="BF17" s="196"/>
      <c r="BJ17" s="11" t="s">
        <v>40</v>
      </c>
      <c r="BL17" s="124"/>
      <c r="BV17" s="480"/>
    </row>
    <row r="18" spans="1:74" ht="15" customHeight="1">
      <c r="A18" s="202"/>
      <c r="B18" s="440" t="s">
        <v>41</v>
      </c>
      <c r="C18" s="441"/>
      <c r="D18" s="201" t="s">
        <v>39</v>
      </c>
      <c r="E18" s="200" t="s">
        <v>42</v>
      </c>
      <c r="F18" s="376"/>
      <c r="G18" s="378"/>
      <c r="H18" s="376"/>
      <c r="I18" s="377"/>
      <c r="J18" s="377"/>
      <c r="K18" s="377"/>
      <c r="L18" s="377"/>
      <c r="M18" s="378"/>
      <c r="N18" s="365">
        <v>1</v>
      </c>
      <c r="O18" s="366"/>
      <c r="P18" s="370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2"/>
      <c r="AB18" s="199"/>
      <c r="AC18" s="199"/>
      <c r="AD18" s="198"/>
      <c r="AE18" s="198"/>
      <c r="AF18" s="198"/>
      <c r="AG18" s="161">
        <v>1</v>
      </c>
      <c r="AH18" s="15" t="s">
        <v>43</v>
      </c>
      <c r="AU18" s="197">
        <f>Q23</f>
        <v>0</v>
      </c>
      <c r="AW18" s="197">
        <f>T23</f>
        <v>0</v>
      </c>
      <c r="AY18" s="197">
        <f>W23</f>
        <v>0</v>
      </c>
      <c r="BA18" s="197">
        <f>Z23</f>
        <v>0</v>
      </c>
      <c r="BF18" s="196"/>
      <c r="BL18" s="124"/>
    </row>
    <row r="19" spans="1:74" ht="36" customHeight="1">
      <c r="A19" s="332"/>
      <c r="B19" s="195"/>
      <c r="C19" s="437" t="s">
        <v>44</v>
      </c>
      <c r="D19" s="437"/>
      <c r="E19" s="437"/>
      <c r="F19" s="331"/>
      <c r="G19" s="390" t="s">
        <v>45</v>
      </c>
      <c r="H19" s="391"/>
      <c r="I19" s="391"/>
      <c r="J19" s="391"/>
      <c r="K19" s="392"/>
      <c r="M19" s="16"/>
      <c r="S19" s="194"/>
      <c r="V19" s="194"/>
      <c r="W19" s="194"/>
      <c r="X19" s="194"/>
      <c r="Y19" s="194"/>
      <c r="Z19" s="194"/>
      <c r="AA19" s="194"/>
      <c r="AG19" s="10">
        <v>1</v>
      </c>
      <c r="AH19" s="15" t="s">
        <v>46</v>
      </c>
    </row>
    <row r="20" spans="1:74" ht="15" customHeight="1">
      <c r="A20" s="418"/>
      <c r="B20" s="415" t="s">
        <v>47</v>
      </c>
      <c r="C20" s="416"/>
      <c r="D20" s="417"/>
      <c r="E20" s="385"/>
      <c r="F20" s="386"/>
      <c r="G20" s="404" t="s">
        <v>48</v>
      </c>
      <c r="H20" s="405"/>
      <c r="I20" s="405"/>
      <c r="J20" s="405"/>
      <c r="K20" s="406"/>
      <c r="L20" s="384" t="s">
        <v>49</v>
      </c>
      <c r="M20" s="385"/>
      <c r="N20" s="385"/>
      <c r="O20" s="385"/>
      <c r="P20" s="385"/>
      <c r="Q20" s="385"/>
      <c r="R20" s="385"/>
      <c r="S20" s="385"/>
      <c r="T20" s="386"/>
      <c r="U20" s="384" t="s">
        <v>50</v>
      </c>
      <c r="V20" s="385"/>
      <c r="W20" s="385"/>
      <c r="X20" s="385"/>
      <c r="Y20" s="385"/>
      <c r="Z20" s="385"/>
      <c r="AA20" s="386"/>
      <c r="AG20" s="10">
        <v>1</v>
      </c>
      <c r="AH20" s="15" t="s">
        <v>51</v>
      </c>
      <c r="AT20" s="8"/>
      <c r="AV20" s="8"/>
      <c r="AX20" s="8"/>
      <c r="AZ20" s="8"/>
      <c r="BD20" s="8"/>
      <c r="BE20" s="11"/>
      <c r="BK20" s="9"/>
      <c r="BR20" s="10"/>
      <c r="BS20" s="8"/>
    </row>
    <row r="21" spans="1:74" ht="29.1" customHeight="1">
      <c r="A21" s="419"/>
      <c r="B21" s="431"/>
      <c r="C21" s="432"/>
      <c r="D21" s="433"/>
      <c r="E21" s="423"/>
      <c r="F21" s="424"/>
      <c r="G21" s="381" t="s">
        <v>51</v>
      </c>
      <c r="H21" s="382"/>
      <c r="I21" s="382"/>
      <c r="J21" s="382"/>
      <c r="K21" s="383"/>
      <c r="L21" s="387" t="s">
        <v>52</v>
      </c>
      <c r="M21" s="388"/>
      <c r="N21" s="388"/>
      <c r="O21" s="388"/>
      <c r="P21" s="388"/>
      <c r="Q21" s="388"/>
      <c r="R21" s="388"/>
      <c r="S21" s="388"/>
      <c r="T21" s="389"/>
      <c r="U21" s="387" t="s">
        <v>53</v>
      </c>
      <c r="V21" s="388"/>
      <c r="W21" s="388"/>
      <c r="X21" s="388"/>
      <c r="Y21" s="388"/>
      <c r="Z21" s="388"/>
      <c r="AA21" s="389"/>
      <c r="AG21" s="10">
        <v>1</v>
      </c>
      <c r="AH21" s="15" t="s">
        <v>54</v>
      </c>
      <c r="AT21" s="8"/>
      <c r="AV21" s="8"/>
      <c r="AX21" s="8"/>
      <c r="AZ21" s="8"/>
      <c r="BD21" s="8"/>
      <c r="BE21" s="11"/>
      <c r="BK21" s="9"/>
      <c r="BR21" s="10"/>
      <c r="BS21" s="8"/>
    </row>
    <row r="22" spans="1:74" ht="12" customHeight="1">
      <c r="A22" s="421"/>
      <c r="B22" s="422"/>
      <c r="C22" s="422"/>
      <c r="D22" s="422"/>
      <c r="F22" s="71"/>
      <c r="G22" s="90"/>
      <c r="H22" s="193"/>
      <c r="I22" s="193"/>
      <c r="J22" s="193"/>
      <c r="K22" s="430" t="s">
        <v>55</v>
      </c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0"/>
      <c r="AA22" s="430"/>
      <c r="AG22" s="10">
        <v>1</v>
      </c>
      <c r="AH22" s="15"/>
      <c r="BD22" s="8"/>
      <c r="BE22" s="11"/>
      <c r="BK22" s="9"/>
      <c r="BR22" s="10"/>
      <c r="BS22" s="8"/>
    </row>
    <row r="23" spans="1:74" ht="12.75" customHeight="1">
      <c r="A23" s="333"/>
      <c r="B23" s="192"/>
      <c r="C23" s="456" t="s">
        <v>56</v>
      </c>
      <c r="D23" s="457"/>
      <c r="E23" s="457"/>
      <c r="F23" s="457"/>
      <c r="G23" s="457"/>
      <c r="H23" s="191"/>
      <c r="I23" s="191"/>
      <c r="J23" s="191"/>
      <c r="K23" s="191"/>
      <c r="L23" s="191"/>
      <c r="M23" s="190"/>
      <c r="N23" s="407" t="s">
        <v>57</v>
      </c>
      <c r="O23" s="408"/>
      <c r="P23" s="189"/>
      <c r="Q23" s="379"/>
      <c r="R23" s="380"/>
      <c r="S23" s="189"/>
      <c r="T23" s="379"/>
      <c r="U23" s="380"/>
      <c r="V23" s="189"/>
      <c r="W23" s="379"/>
      <c r="X23" s="380"/>
      <c r="Y23" s="189"/>
      <c r="Z23" s="379"/>
      <c r="AA23" s="380"/>
      <c r="AB23" s="189"/>
      <c r="AC23" s="161"/>
      <c r="AD23" s="361"/>
      <c r="AE23" s="362"/>
      <c r="AF23" s="12"/>
      <c r="AG23" s="10">
        <v>1</v>
      </c>
      <c r="AH23" s="15"/>
      <c r="AI23" s="188"/>
      <c r="AJ23" s="186">
        <f>Q23</f>
        <v>0</v>
      </c>
      <c r="AK23" s="188"/>
      <c r="AL23" s="186">
        <f>T23</f>
        <v>0</v>
      </c>
      <c r="AM23" s="187"/>
      <c r="AN23" s="186">
        <f>W23</f>
        <v>0</v>
      </c>
      <c r="AO23" s="187"/>
      <c r="AP23" s="186">
        <f>Z23</f>
        <v>0</v>
      </c>
      <c r="AQ23" s="182"/>
      <c r="AR23" s="185" t="s">
        <v>58</v>
      </c>
      <c r="AS23" s="180"/>
      <c r="AT23" s="328"/>
      <c r="AU23" s="183">
        <f>SUM(AU27:AU343)</f>
        <v>0</v>
      </c>
      <c r="AV23" s="184"/>
      <c r="AW23" s="183">
        <f>SUM(AW27:AW343)</f>
        <v>0</v>
      </c>
      <c r="AX23" s="184"/>
      <c r="AY23" s="183">
        <f>SUM(AY27:AY343)</f>
        <v>0</v>
      </c>
      <c r="AZ23" s="184"/>
      <c r="BA23" s="183">
        <f>SUM(BA27:BA343)</f>
        <v>0</v>
      </c>
      <c r="BB23" s="182"/>
      <c r="BC23" s="181" t="s">
        <v>58</v>
      </c>
      <c r="BD23" s="180"/>
      <c r="BF23" s="179" t="s">
        <v>59</v>
      </c>
      <c r="BG23" s="179" t="s">
        <v>60</v>
      </c>
      <c r="BH23" s="179" t="s">
        <v>61</v>
      </c>
      <c r="BI23" s="179" t="s">
        <v>62</v>
      </c>
      <c r="BJ23" s="179" t="s">
        <v>63</v>
      </c>
      <c r="BK23" s="179" t="s">
        <v>64</v>
      </c>
      <c r="BL23" s="178">
        <v>1</v>
      </c>
      <c r="BM23" s="178">
        <v>2</v>
      </c>
      <c r="BN23" s="178">
        <v>4</v>
      </c>
      <c r="BO23" s="178">
        <v>5</v>
      </c>
      <c r="BP23" s="178">
        <v>6</v>
      </c>
      <c r="BQ23" s="178">
        <v>7</v>
      </c>
      <c r="BR23" s="177" t="s">
        <v>65</v>
      </c>
    </row>
    <row r="24" spans="1:74" ht="12.75" customHeight="1">
      <c r="A24" s="176"/>
      <c r="B24" s="175"/>
      <c r="C24" s="350"/>
      <c r="D24" s="174" t="s">
        <v>66</v>
      </c>
      <c r="E24" s="470"/>
      <c r="F24" s="471"/>
      <c r="G24" s="174" t="s">
        <v>67</v>
      </c>
      <c r="H24" s="73"/>
      <c r="I24" s="173"/>
      <c r="J24" s="72"/>
      <c r="K24" s="402" t="s">
        <v>68</v>
      </c>
      <c r="L24" s="403"/>
      <c r="M24" s="72"/>
      <c r="N24" s="402" t="s">
        <v>69</v>
      </c>
      <c r="O24" s="403"/>
      <c r="Q24" s="143" t="s">
        <v>70</v>
      </c>
      <c r="R24" s="172" t="s">
        <v>70</v>
      </c>
      <c r="T24" s="143" t="s">
        <v>70</v>
      </c>
      <c r="U24" s="172" t="s">
        <v>70</v>
      </c>
      <c r="W24" s="143" t="s">
        <v>70</v>
      </c>
      <c r="X24" s="172" t="s">
        <v>70</v>
      </c>
      <c r="Z24" s="143" t="s">
        <v>70</v>
      </c>
      <c r="AA24" s="172" t="s">
        <v>70</v>
      </c>
      <c r="AC24" s="161"/>
      <c r="AD24" s="171"/>
      <c r="AE24" s="170"/>
      <c r="AF24" s="33"/>
      <c r="AG24" s="10">
        <v>1</v>
      </c>
      <c r="AH24" s="158"/>
      <c r="AI24" s="10"/>
      <c r="AJ24" s="10" t="s">
        <v>71</v>
      </c>
      <c r="AK24" s="10"/>
      <c r="AL24" s="10" t="s">
        <v>71</v>
      </c>
      <c r="AM24" s="10"/>
      <c r="AN24" s="10" t="s">
        <v>71</v>
      </c>
      <c r="AO24" s="10"/>
      <c r="AP24" s="10" t="s">
        <v>71</v>
      </c>
      <c r="AQ24" s="10"/>
      <c r="AR24" s="169">
        <f>SUM(AJ25,AL25,AN25,AP25)</f>
        <v>0</v>
      </c>
      <c r="AT24" s="10"/>
      <c r="AU24" s="10" t="s">
        <v>72</v>
      </c>
      <c r="AV24" s="10"/>
      <c r="AW24" s="10" t="s">
        <v>73</v>
      </c>
      <c r="AX24" s="10"/>
      <c r="AY24" s="10" t="s">
        <v>73</v>
      </c>
      <c r="AZ24" s="10"/>
      <c r="BA24" s="10" t="s">
        <v>73</v>
      </c>
      <c r="BB24" s="10"/>
      <c r="BC24" s="168">
        <f>SUM(AT23:BB23)</f>
        <v>0</v>
      </c>
      <c r="BF24" s="17"/>
      <c r="BG24" s="17"/>
      <c r="BH24" s="17"/>
      <c r="BI24" s="17"/>
      <c r="BJ24" s="17"/>
      <c r="BK24" s="17"/>
      <c r="BL24" s="155">
        <v>0.99</v>
      </c>
      <c r="BM24" s="155">
        <v>2</v>
      </c>
      <c r="BN24" s="155">
        <v>4</v>
      </c>
      <c r="BO24" s="155">
        <v>4.99</v>
      </c>
      <c r="BP24" s="155">
        <v>6</v>
      </c>
      <c r="BQ24" s="155">
        <v>7</v>
      </c>
    </row>
    <row r="25" spans="1:74" ht="12.75" customHeight="1">
      <c r="A25" s="167" t="s">
        <v>74</v>
      </c>
      <c r="B25" s="166" t="s">
        <v>75</v>
      </c>
      <c r="C25" s="349" t="s">
        <v>76</v>
      </c>
      <c r="D25" s="165" t="s">
        <v>77</v>
      </c>
      <c r="E25" s="468" t="s">
        <v>78</v>
      </c>
      <c r="F25" s="469"/>
      <c r="G25" s="165" t="s">
        <v>79</v>
      </c>
      <c r="H25" s="73"/>
      <c r="I25" s="164" t="s">
        <v>80</v>
      </c>
      <c r="J25" s="72"/>
      <c r="K25" s="409" t="s">
        <v>57</v>
      </c>
      <c r="L25" s="410"/>
      <c r="M25" s="72"/>
      <c r="N25" s="409" t="s">
        <v>57</v>
      </c>
      <c r="O25" s="410"/>
      <c r="Q25" s="163" t="s">
        <v>77</v>
      </c>
      <c r="R25" s="162" t="s">
        <v>33</v>
      </c>
      <c r="T25" s="163" t="s">
        <v>77</v>
      </c>
      <c r="U25" s="162" t="s">
        <v>33</v>
      </c>
      <c r="W25" s="163" t="s">
        <v>77</v>
      </c>
      <c r="X25" s="162" t="s">
        <v>33</v>
      </c>
      <c r="Z25" s="163" t="s">
        <v>77</v>
      </c>
      <c r="AA25" s="162" t="s">
        <v>33</v>
      </c>
      <c r="AC25" s="161"/>
      <c r="AD25" s="160"/>
      <c r="AE25" s="159"/>
      <c r="AF25" s="10"/>
      <c r="AG25" s="10">
        <v>1</v>
      </c>
      <c r="AH25" s="158"/>
      <c r="AJ25" s="157">
        <f>SUM(AJ27:AJ343)</f>
        <v>0</v>
      </c>
      <c r="AL25" s="157">
        <f>SUM(AL27:AL343)</f>
        <v>0</v>
      </c>
      <c r="AN25" s="157">
        <f>SUM(AN27:AN343)</f>
        <v>0</v>
      </c>
      <c r="AP25" s="157">
        <f>SUM(AP27:AP343)</f>
        <v>0</v>
      </c>
      <c r="AR25" s="157">
        <f>SUM(AJ25,AL25,AN25,AP25)</f>
        <v>0</v>
      </c>
      <c r="AT25" s="149"/>
      <c r="AU25" s="156">
        <f>SUM(AU27:AU343)</f>
        <v>0</v>
      </c>
      <c r="AV25" s="149"/>
      <c r="AW25" s="156">
        <f>SUM(AW27:AW343)</f>
        <v>0</v>
      </c>
      <c r="AX25" s="149"/>
      <c r="AY25" s="156">
        <f>SUM(AY27:AY343)</f>
        <v>0</v>
      </c>
      <c r="AZ25" s="149"/>
      <c r="BA25" s="156">
        <f>SUM(BA27:BA343)</f>
        <v>0</v>
      </c>
      <c r="BB25" s="149"/>
      <c r="BC25" s="149">
        <f>SUM(AU25,AW25,AY25,BA25)</f>
        <v>0</v>
      </c>
      <c r="BF25" s="17"/>
      <c r="BG25" s="17"/>
      <c r="BH25" s="17"/>
      <c r="BI25" s="17"/>
      <c r="BJ25" s="17"/>
      <c r="BK25" s="17"/>
      <c r="BL25" s="155">
        <v>1.99</v>
      </c>
      <c r="BM25" s="155">
        <v>2.0499999999999998</v>
      </c>
      <c r="BN25" s="155">
        <v>4.05</v>
      </c>
      <c r="BO25" s="155">
        <v>5.05</v>
      </c>
      <c r="BP25" s="155">
        <v>6.05</v>
      </c>
      <c r="BQ25" s="155">
        <v>7.05</v>
      </c>
    </row>
    <row r="26" spans="1:74" ht="15" customHeight="1">
      <c r="C26" s="458"/>
      <c r="D26" s="458"/>
      <c r="E26" s="458"/>
      <c r="F26" s="458"/>
      <c r="G26" s="154"/>
      <c r="J26" s="16"/>
      <c r="K26" s="420" t="s">
        <v>81</v>
      </c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G26" s="10">
        <v>1</v>
      </c>
      <c r="AH26" s="153" t="s">
        <v>82</v>
      </c>
    </row>
    <row r="27" spans="1:74" ht="12.75">
      <c r="A27" s="412" t="s">
        <v>83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4"/>
      <c r="AB27" s="152"/>
      <c r="AC27" s="152"/>
      <c r="AD27" s="123"/>
      <c r="AE27" s="122"/>
      <c r="AF27" s="121"/>
      <c r="AG27" s="16">
        <f>SUM(AG30:AG59)+SUM(AG60:AG99)+SUM(AG100:AG101)+SUM(AG102:AG106)+SUM(AG124:AG128)+SUM(AG130:AG343)</f>
        <v>0</v>
      </c>
      <c r="AH27" s="151" t="s">
        <v>84</v>
      </c>
      <c r="AU27" s="149"/>
      <c r="AW27" s="149"/>
      <c r="AY27" s="149"/>
      <c r="BA27" s="149"/>
      <c r="BC27" s="149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49"/>
    </row>
    <row r="28" spans="1:74" ht="15" customHeight="1">
      <c r="A28" s="60" t="s">
        <v>85</v>
      </c>
      <c r="B28" s="59"/>
      <c r="C28" s="73"/>
      <c r="D28" s="72"/>
      <c r="G28" s="128"/>
      <c r="H28" s="49"/>
      <c r="I28" s="334"/>
      <c r="J28" s="16"/>
      <c r="K28" s="335"/>
      <c r="L28" s="335"/>
      <c r="M28" s="16"/>
      <c r="N28" s="16"/>
      <c r="O28" s="56"/>
      <c r="P28" s="33"/>
      <c r="Q28" s="16"/>
      <c r="R28" s="56"/>
      <c r="S28" s="33"/>
      <c r="T28" s="16"/>
      <c r="U28" s="56"/>
      <c r="V28" s="33"/>
      <c r="W28" s="16"/>
      <c r="X28" s="56"/>
      <c r="Y28" s="33"/>
      <c r="Z28" s="16"/>
      <c r="AA28" s="56"/>
      <c r="AB28" s="33"/>
      <c r="AC28" s="33"/>
      <c r="AD28" s="35"/>
      <c r="AE28" s="46"/>
      <c r="AF28" s="33"/>
      <c r="AG28" s="16">
        <f>SUM(AG30:AG31)</f>
        <v>0</v>
      </c>
      <c r="AH28" s="16"/>
      <c r="AI28" s="32"/>
      <c r="AJ28" s="32">
        <f t="shared" ref="AJ28" si="0">Q28*G28</f>
        <v>0</v>
      </c>
      <c r="AK28" s="32"/>
      <c r="AL28" s="32">
        <f t="shared" ref="AL28:AL30" si="1">T28*G28</f>
        <v>0</v>
      </c>
      <c r="AM28" s="32"/>
      <c r="AN28" s="32">
        <f t="shared" ref="AN28:AN30" si="2">W28*G28</f>
        <v>0</v>
      </c>
      <c r="AO28" s="32"/>
      <c r="AP28" s="32">
        <f t="shared" ref="AP28:AP30" si="3">Z28*G28</f>
        <v>0</v>
      </c>
      <c r="AQ28" s="32"/>
      <c r="AR28" s="330">
        <f t="shared" ref="AR28:AR29" si="4">SUM(AJ28,AL28,AN28,AP28)</f>
        <v>0</v>
      </c>
      <c r="AS28" s="32"/>
      <c r="AT28" s="32"/>
      <c r="AU28" s="31"/>
      <c r="AV28" s="32"/>
      <c r="AW28" s="31"/>
      <c r="AX28" s="32"/>
      <c r="AY28" s="31"/>
      <c r="AZ28" s="32"/>
      <c r="BA28" s="31"/>
      <c r="BB28" s="32"/>
      <c r="BC28" s="31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29"/>
      <c r="BT28" s="28"/>
    </row>
    <row r="29" spans="1:74" ht="11.25" customHeight="1">
      <c r="A29" s="55" t="s">
        <v>86</v>
      </c>
      <c r="B29" s="54"/>
      <c r="C29" s="52"/>
      <c r="D29" s="52"/>
      <c r="E29" s="51"/>
      <c r="F29" s="71"/>
      <c r="G29" s="70"/>
      <c r="H29" s="69"/>
      <c r="I29" s="48"/>
      <c r="J29" s="16"/>
      <c r="K29" s="354"/>
      <c r="L29" s="354"/>
      <c r="M29" s="16"/>
      <c r="N29" s="354"/>
      <c r="O29" s="354"/>
      <c r="P29" s="33"/>
      <c r="Q29" s="16"/>
      <c r="R29" s="64"/>
      <c r="S29" s="33"/>
      <c r="T29" s="16"/>
      <c r="U29" s="64"/>
      <c r="V29" s="33"/>
      <c r="W29" s="16"/>
      <c r="X29" s="64"/>
      <c r="Y29" s="33"/>
      <c r="Z29" s="16"/>
      <c r="AA29" s="64"/>
      <c r="AB29" s="33"/>
      <c r="AC29" s="33"/>
      <c r="AD29" s="47"/>
      <c r="AE29" s="46"/>
      <c r="AF29" s="33"/>
      <c r="AG29" s="16">
        <f>SUM(AG30:AG31)</f>
        <v>0</v>
      </c>
      <c r="AH29" s="16"/>
      <c r="AI29" s="32"/>
      <c r="AJ29" s="32">
        <f t="shared" ref="AJ29" si="5">Q29*G29</f>
        <v>0</v>
      </c>
      <c r="AK29" s="32"/>
      <c r="AL29" s="32">
        <f t="shared" si="1"/>
        <v>0</v>
      </c>
      <c r="AM29" s="32"/>
      <c r="AN29" s="32">
        <f t="shared" si="2"/>
        <v>0</v>
      </c>
      <c r="AO29" s="32"/>
      <c r="AP29" s="32">
        <f t="shared" si="3"/>
        <v>0</v>
      </c>
      <c r="AQ29" s="32"/>
      <c r="AR29" s="330">
        <f t="shared" si="4"/>
        <v>0</v>
      </c>
      <c r="AS29" s="32"/>
      <c r="AT29" s="32"/>
      <c r="AU29" s="31"/>
      <c r="AV29" s="32"/>
      <c r="AW29" s="31"/>
      <c r="AX29" s="32"/>
      <c r="AY29" s="31"/>
      <c r="AZ29" s="32"/>
      <c r="BA29" s="31"/>
      <c r="BB29" s="32"/>
      <c r="BC29" s="31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29"/>
      <c r="BT29" s="28"/>
    </row>
    <row r="30" spans="1:74" ht="11.25" customHeight="1">
      <c r="A30" s="45" t="s">
        <v>87</v>
      </c>
      <c r="B30" s="63"/>
      <c r="C30" s="43" t="s">
        <v>76</v>
      </c>
      <c r="D30" s="39">
        <f t="shared" ref="D30" si="6">BT30</f>
        <v>12</v>
      </c>
      <c r="E30" s="472" t="s">
        <v>88</v>
      </c>
      <c r="F30" s="473"/>
      <c r="G30" s="127">
        <v>50</v>
      </c>
      <c r="H30" s="62"/>
      <c r="I30" s="79">
        <v>1701728</v>
      </c>
      <c r="J30" s="61"/>
      <c r="K30" s="351">
        <v>46174</v>
      </c>
      <c r="L30" s="352"/>
      <c r="M30" s="61"/>
      <c r="N30" s="351">
        <v>46209</v>
      </c>
      <c r="O30" s="352"/>
      <c r="P30" s="33"/>
      <c r="Q30" s="37"/>
      <c r="R30" s="36">
        <f t="shared" ref="R30" si="7">IF($D$18="YES", (Q30), (0))</f>
        <v>0</v>
      </c>
      <c r="S30" s="33"/>
      <c r="T30" s="37"/>
      <c r="U30" s="36">
        <f t="shared" ref="U30" si="8">IF($D$18="YES", (T30), (0))</f>
        <v>0</v>
      </c>
      <c r="V30" s="33"/>
      <c r="W30" s="37"/>
      <c r="X30" s="36">
        <f t="shared" ref="X30" si="9">IF($D$18="YES", (W30), (0))</f>
        <v>0</v>
      </c>
      <c r="Y30" s="33"/>
      <c r="Z30" s="37"/>
      <c r="AA30" s="36">
        <f t="shared" ref="AA30" si="10">IF($D$18="YES", (Z30), (0))</f>
        <v>0</v>
      </c>
      <c r="AB30" s="33"/>
      <c r="AC30" s="143"/>
      <c r="AD30" s="35"/>
      <c r="AE30" s="34"/>
      <c r="AF30" s="33"/>
      <c r="AG30" s="16">
        <f t="shared" ref="AG30" si="11">SUM(Q30,R30,T30,U30,W30,X30,Z30,AA30)</f>
        <v>0</v>
      </c>
      <c r="AH30" s="16"/>
      <c r="AI30" s="32"/>
      <c r="AJ30" s="32">
        <f t="shared" ref="AJ30" si="12">Q30*G30</f>
        <v>0</v>
      </c>
      <c r="AK30" s="32"/>
      <c r="AL30" s="32">
        <f t="shared" si="1"/>
        <v>0</v>
      </c>
      <c r="AM30" s="32"/>
      <c r="AN30" s="32">
        <f t="shared" si="2"/>
        <v>0</v>
      </c>
      <c r="AO30" s="32"/>
      <c r="AP30" s="32">
        <f t="shared" si="3"/>
        <v>0</v>
      </c>
      <c r="AQ30" s="32"/>
      <c r="AR30" s="330">
        <f>SUM(AJ30,AL30,AN30,AP30)</f>
        <v>0</v>
      </c>
      <c r="AS30" s="32"/>
      <c r="AT30" s="32"/>
      <c r="AU30" s="31">
        <f t="shared" ref="AU30" si="13">(Q30*G30)*F30</f>
        <v>0</v>
      </c>
      <c r="AV30" s="32"/>
      <c r="AW30" s="31">
        <f t="shared" ref="AW30" si="14">(T30*G30)*F30</f>
        <v>0</v>
      </c>
      <c r="AX30" s="32"/>
      <c r="AY30" s="31">
        <f t="shared" ref="AY30" si="15">(W30*G30)*F30</f>
        <v>0</v>
      </c>
      <c r="AZ30" s="32"/>
      <c r="BA30" s="31">
        <f t="shared" ref="BA30" si="16">(Z30*G30)*F30</f>
        <v>0</v>
      </c>
      <c r="BB30" s="32"/>
      <c r="BC30" s="31">
        <f t="shared" ref="BC30" si="17">SUM(AT30:BB30)</f>
        <v>0</v>
      </c>
      <c r="BF30" s="30"/>
      <c r="BG30" s="30"/>
      <c r="BH30" s="30"/>
      <c r="BI30" s="30"/>
      <c r="BJ30" s="30"/>
      <c r="BK30" s="30"/>
      <c r="BL30" s="30"/>
      <c r="BM30" s="30">
        <f t="shared" ref="BM30:BM36" si="18">IF($N$18&lt;BM$24,0,IF($N$18&gt;BM$25,0,$BG30))</f>
        <v>0</v>
      </c>
      <c r="BN30" s="30">
        <f t="shared" ref="BN30:BN36" si="19">IF($N$18&lt;BN$24,0,IF($N$18&gt;BN$25,0,$BH30))</f>
        <v>0</v>
      </c>
      <c r="BO30" s="30">
        <f t="shared" ref="BO30:BO36" si="20">IF($N$18&lt;BO$24,0,IF($N$18&gt;BO$25,0,$BI30))</f>
        <v>0</v>
      </c>
      <c r="BP30" s="30">
        <f t="shared" ref="BP30:BP36" si="21">IF($N$18&lt;BP$24,0,IF($N$18&gt;BP$25,0,$BJ30))</f>
        <v>0</v>
      </c>
      <c r="BQ30" s="30">
        <f t="shared" ref="BQ30:BQ36" si="22">IF($N$18&lt;BQ$24,0,IF($N$18&gt;BQ$25,0,$BK30))</f>
        <v>0</v>
      </c>
      <c r="BR30" s="29">
        <f t="shared" ref="BR30" si="23">SUM(BL30:BQ30)</f>
        <v>0</v>
      </c>
      <c r="BT30" s="28">
        <v>12</v>
      </c>
    </row>
    <row r="31" spans="1:74" ht="11.25" customHeight="1">
      <c r="A31" s="45" t="s">
        <v>89</v>
      </c>
      <c r="B31" s="63"/>
      <c r="C31" s="43" t="s">
        <v>76</v>
      </c>
      <c r="D31" s="39">
        <f t="shared" ref="D31" si="24">BT31</f>
        <v>13</v>
      </c>
      <c r="E31" s="472" t="s">
        <v>88</v>
      </c>
      <c r="F31" s="473"/>
      <c r="G31" s="127">
        <v>50</v>
      </c>
      <c r="H31" s="62"/>
      <c r="I31" s="79">
        <v>1701738</v>
      </c>
      <c r="J31" s="61"/>
      <c r="K31" s="351">
        <v>46174</v>
      </c>
      <c r="L31" s="352"/>
      <c r="M31" s="61"/>
      <c r="N31" s="351">
        <v>46209</v>
      </c>
      <c r="O31" s="352"/>
      <c r="P31" s="33"/>
      <c r="Q31" s="37"/>
      <c r="R31" s="36">
        <f t="shared" ref="R31" si="25">IF($D$18="YES", (Q31), (0))</f>
        <v>0</v>
      </c>
      <c r="S31" s="33"/>
      <c r="T31" s="37"/>
      <c r="U31" s="36">
        <f t="shared" ref="U31" si="26">IF($D$18="YES", (T31), (0))</f>
        <v>0</v>
      </c>
      <c r="V31" s="33"/>
      <c r="W31" s="37"/>
      <c r="X31" s="36">
        <f t="shared" ref="X31" si="27">IF($D$18="YES", (W31), (0))</f>
        <v>0</v>
      </c>
      <c r="Y31" s="33"/>
      <c r="Z31" s="37"/>
      <c r="AA31" s="36">
        <f t="shared" ref="AA31" si="28">IF($D$18="YES", (Z31), (0))</f>
        <v>0</v>
      </c>
      <c r="AB31" s="33"/>
      <c r="AC31" s="143"/>
      <c r="AD31" s="35"/>
      <c r="AE31" s="34"/>
      <c r="AF31" s="33"/>
      <c r="AG31" s="16">
        <f t="shared" ref="AG31" si="29">SUM(Q31,R31,T31,U31,W31,X31,Z31,AA31)</f>
        <v>0</v>
      </c>
      <c r="AH31" s="16"/>
      <c r="AI31" s="32"/>
      <c r="AJ31" s="32">
        <f t="shared" ref="AJ31:AJ32" si="30">Q31*G31</f>
        <v>0</v>
      </c>
      <c r="AK31" s="32"/>
      <c r="AL31" s="32">
        <f t="shared" ref="AL31" si="31">T31*G31</f>
        <v>0</v>
      </c>
      <c r="AM31" s="32"/>
      <c r="AN31" s="32">
        <f t="shared" ref="AN31" si="32">W31*G31</f>
        <v>0</v>
      </c>
      <c r="AO31" s="32"/>
      <c r="AP31" s="32">
        <f t="shared" ref="AP31" si="33">Z31*G31</f>
        <v>0</v>
      </c>
      <c r="AQ31" s="32"/>
      <c r="AR31" s="330">
        <f>SUM(AJ31,AL31,AN31,AP31)</f>
        <v>0</v>
      </c>
      <c r="AS31" s="32"/>
      <c r="AT31" s="32"/>
      <c r="AU31" s="31">
        <f t="shared" ref="AU31" si="34">(Q31*G31)*F31</f>
        <v>0</v>
      </c>
      <c r="AV31" s="32"/>
      <c r="AW31" s="31">
        <f t="shared" ref="AW31" si="35">(T31*G31)*F31</f>
        <v>0</v>
      </c>
      <c r="AX31" s="32"/>
      <c r="AY31" s="31">
        <f t="shared" ref="AY31" si="36">(W31*G31)*F31</f>
        <v>0</v>
      </c>
      <c r="AZ31" s="32"/>
      <c r="BA31" s="31">
        <f t="shared" ref="BA31" si="37">(Z31*G31)*F31</f>
        <v>0</v>
      </c>
      <c r="BB31" s="32"/>
      <c r="BC31" s="31">
        <f t="shared" ref="BC31" si="38">SUM(AT31:BB31)</f>
        <v>0</v>
      </c>
      <c r="BF31" s="30"/>
      <c r="BG31" s="30"/>
      <c r="BH31" s="30"/>
      <c r="BI31" s="30"/>
      <c r="BJ31" s="30"/>
      <c r="BK31" s="30"/>
      <c r="BL31" s="30"/>
      <c r="BM31" s="30">
        <f t="shared" si="18"/>
        <v>0</v>
      </c>
      <c r="BN31" s="30">
        <f t="shared" si="19"/>
        <v>0</v>
      </c>
      <c r="BO31" s="30">
        <f t="shared" si="20"/>
        <v>0</v>
      </c>
      <c r="BP31" s="30">
        <f t="shared" si="21"/>
        <v>0</v>
      </c>
      <c r="BQ31" s="30">
        <f t="shared" si="22"/>
        <v>0</v>
      </c>
      <c r="BR31" s="29">
        <f t="shared" ref="BR31" si="39">SUM(BL31:BQ31)</f>
        <v>0</v>
      </c>
      <c r="BT31" s="28">
        <v>13</v>
      </c>
    </row>
    <row r="32" spans="1:74" ht="15" customHeight="1">
      <c r="A32" s="60" t="s">
        <v>90</v>
      </c>
      <c r="B32" s="59"/>
      <c r="C32" s="53"/>
      <c r="D32" s="52"/>
      <c r="G32" s="128"/>
      <c r="H32" s="49"/>
      <c r="I32" s="148"/>
      <c r="J32" s="16"/>
      <c r="K32" s="147"/>
      <c r="L32" s="147"/>
      <c r="M32" s="16"/>
      <c r="N32" s="16"/>
      <c r="O32" s="38"/>
      <c r="P32" s="33"/>
      <c r="Q32" s="16"/>
      <c r="R32" s="38"/>
      <c r="S32" s="33"/>
      <c r="T32" s="16"/>
      <c r="U32" s="38"/>
      <c r="V32" s="33"/>
      <c r="W32" s="16"/>
      <c r="X32" s="38"/>
      <c r="Y32" s="33"/>
      <c r="Z32" s="16"/>
      <c r="AA32" s="38"/>
      <c r="AB32" s="33"/>
      <c r="AC32" s="33"/>
      <c r="AD32" s="35"/>
      <c r="AE32" s="46"/>
      <c r="AF32" s="33"/>
      <c r="AG32" s="16">
        <f>SUM(AG33:AG36)</f>
        <v>0</v>
      </c>
      <c r="AH32" s="16"/>
      <c r="AI32" s="32"/>
      <c r="AJ32" s="32">
        <f t="shared" si="30"/>
        <v>0</v>
      </c>
      <c r="AK32" s="32"/>
      <c r="AL32" s="32">
        <f t="shared" ref="AL32:AL53" si="40">T32*G32</f>
        <v>0</v>
      </c>
      <c r="AM32" s="32"/>
      <c r="AN32" s="32">
        <f t="shared" ref="AN32:AN53" si="41">W32*G32</f>
        <v>0</v>
      </c>
      <c r="AO32" s="32"/>
      <c r="AP32" s="32">
        <f t="shared" ref="AP32:AP53" si="42">Z32*G32</f>
        <v>0</v>
      </c>
      <c r="AQ32" s="32"/>
      <c r="AR32" s="330">
        <f t="shared" ref="AR32" si="43">SUM(AJ32,AL32,AN32,AP32)</f>
        <v>0</v>
      </c>
      <c r="AS32" s="32"/>
      <c r="AT32" s="32"/>
      <c r="AU32" s="31"/>
      <c r="AV32" s="32"/>
      <c r="AW32" s="31"/>
      <c r="AX32" s="32"/>
      <c r="AY32" s="31"/>
      <c r="AZ32" s="32"/>
      <c r="BA32" s="31"/>
      <c r="BB32" s="32"/>
      <c r="BC32" s="31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29"/>
      <c r="BT32" s="28" t="e">
        <v>#N/A</v>
      </c>
    </row>
    <row r="33" spans="1:72" ht="15" customHeight="1">
      <c r="A33" s="45" t="s">
        <v>91</v>
      </c>
      <c r="B33" s="63"/>
      <c r="C33" s="39"/>
      <c r="D33" s="39">
        <f t="shared" ref="D33:D36" si="44">BT33</f>
        <v>28</v>
      </c>
      <c r="E33" s="472" t="s">
        <v>92</v>
      </c>
      <c r="F33" s="473"/>
      <c r="G33" s="127">
        <v>25</v>
      </c>
      <c r="H33" s="62"/>
      <c r="I33" s="79">
        <v>6014502520</v>
      </c>
      <c r="J33" s="61"/>
      <c r="K33" s="351">
        <v>46272</v>
      </c>
      <c r="L33" s="352"/>
      <c r="M33" s="61"/>
      <c r="N33" s="351">
        <v>46307</v>
      </c>
      <c r="O33" s="352"/>
      <c r="P33" s="33"/>
      <c r="Q33" s="37"/>
      <c r="R33" s="36">
        <f t="shared" ref="R33:R36" si="45">IF($D$18="YES", (Q33), (0))</f>
        <v>0</v>
      </c>
      <c r="S33" s="33"/>
      <c r="T33" s="37"/>
      <c r="U33" s="36">
        <f t="shared" ref="U33:U36" si="46">IF($D$18="YES", (T33), (0))</f>
        <v>0</v>
      </c>
      <c r="V33" s="33"/>
      <c r="W33" s="37"/>
      <c r="X33" s="36">
        <f t="shared" ref="X33:X36" si="47">IF($D$18="YES", (W33), (0))</f>
        <v>0</v>
      </c>
      <c r="Y33" s="33"/>
      <c r="Z33" s="37"/>
      <c r="AA33" s="36">
        <f t="shared" ref="AA33:AA36" si="48">IF($D$18="YES", (Z33), (0))</f>
        <v>0</v>
      </c>
      <c r="AB33" s="33"/>
      <c r="AC33" s="143"/>
      <c r="AD33" s="35"/>
      <c r="AE33" s="34"/>
      <c r="AF33" s="33"/>
      <c r="AG33" s="16">
        <f t="shared" ref="AG33:AG36" si="49">SUM(Q33,R33,T33,U33,W33,X33,Z33,AA33)</f>
        <v>0</v>
      </c>
      <c r="AH33" s="16"/>
      <c r="AI33" s="32"/>
      <c r="AJ33" s="32">
        <f t="shared" ref="AJ33:AJ83" si="50">Q33*G33</f>
        <v>0</v>
      </c>
      <c r="AK33" s="32"/>
      <c r="AL33" s="32">
        <f t="shared" si="40"/>
        <v>0</v>
      </c>
      <c r="AM33" s="32"/>
      <c r="AN33" s="32">
        <f t="shared" si="41"/>
        <v>0</v>
      </c>
      <c r="AO33" s="32"/>
      <c r="AP33" s="32">
        <f t="shared" si="42"/>
        <v>0</v>
      </c>
      <c r="AQ33" s="32"/>
      <c r="AR33" s="330">
        <f t="shared" ref="AR33:AR84" si="51">SUM(AJ33,AL33,AN33,AP33)</f>
        <v>0</v>
      </c>
      <c r="AS33" s="32"/>
      <c r="AT33" s="32"/>
      <c r="AU33" s="31">
        <f t="shared" ref="AU33:AU36" si="52">(Q33*G33)*F33</f>
        <v>0</v>
      </c>
      <c r="AV33" s="32"/>
      <c r="AW33" s="31">
        <f t="shared" ref="AW33:AW36" si="53">(T33*G33)*F33</f>
        <v>0</v>
      </c>
      <c r="AX33" s="32"/>
      <c r="AY33" s="31">
        <f t="shared" ref="AY33:AY36" si="54">(W33*G33)*F33</f>
        <v>0</v>
      </c>
      <c r="AZ33" s="32"/>
      <c r="BA33" s="31">
        <f t="shared" ref="BA33:BA36" si="55">(Z33*G33)*F33</f>
        <v>0</v>
      </c>
      <c r="BB33" s="32"/>
      <c r="BC33" s="31">
        <f t="shared" ref="BC33:BC36" si="56">SUM(AT33:BB33)</f>
        <v>0</v>
      </c>
      <c r="BF33" s="30"/>
      <c r="BG33" s="30"/>
      <c r="BH33" s="30"/>
      <c r="BI33" s="30"/>
      <c r="BJ33" s="30"/>
      <c r="BK33" s="30"/>
      <c r="BL33" s="30"/>
      <c r="BM33" s="30">
        <f t="shared" si="18"/>
        <v>0</v>
      </c>
      <c r="BN33" s="30">
        <f t="shared" si="19"/>
        <v>0</v>
      </c>
      <c r="BO33" s="30">
        <f t="shared" si="20"/>
        <v>0</v>
      </c>
      <c r="BP33" s="30">
        <f t="shared" si="21"/>
        <v>0</v>
      </c>
      <c r="BQ33" s="30">
        <f t="shared" si="22"/>
        <v>0</v>
      </c>
      <c r="BR33" s="29">
        <f t="shared" ref="BR33:BR36" si="57">SUM(BL33:BQ33)</f>
        <v>0</v>
      </c>
      <c r="BT33" s="28">
        <v>28</v>
      </c>
    </row>
    <row r="34" spans="1:72" ht="11.25">
      <c r="A34" s="45" t="s">
        <v>93</v>
      </c>
      <c r="B34" s="63"/>
      <c r="C34" s="39"/>
      <c r="D34" s="39">
        <f t="shared" si="44"/>
        <v>21</v>
      </c>
      <c r="E34" s="472" t="s">
        <v>94</v>
      </c>
      <c r="F34" s="473">
        <f t="shared" ref="F33:F36" si="58">BR34</f>
        <v>0</v>
      </c>
      <c r="G34" s="127">
        <v>30</v>
      </c>
      <c r="H34" s="62"/>
      <c r="I34" s="79">
        <v>1702385</v>
      </c>
      <c r="J34" s="61"/>
      <c r="K34" s="351">
        <v>46174</v>
      </c>
      <c r="L34" s="352"/>
      <c r="M34" s="61"/>
      <c r="N34" s="351">
        <v>46272</v>
      </c>
      <c r="O34" s="352"/>
      <c r="P34" s="33"/>
      <c r="Q34" s="37"/>
      <c r="R34" s="36">
        <f t="shared" si="45"/>
        <v>0</v>
      </c>
      <c r="S34" s="33"/>
      <c r="T34" s="37"/>
      <c r="U34" s="36">
        <f t="shared" si="46"/>
        <v>0</v>
      </c>
      <c r="V34" s="33"/>
      <c r="W34" s="37"/>
      <c r="X34" s="36">
        <f t="shared" si="47"/>
        <v>0</v>
      </c>
      <c r="Y34" s="33"/>
      <c r="Z34" s="37"/>
      <c r="AA34" s="36">
        <f t="shared" si="48"/>
        <v>0</v>
      </c>
      <c r="AB34" s="33"/>
      <c r="AC34" s="143"/>
      <c r="AD34" s="35"/>
      <c r="AE34" s="34"/>
      <c r="AF34" s="33"/>
      <c r="AG34" s="16">
        <f t="shared" si="49"/>
        <v>0</v>
      </c>
      <c r="AH34" s="16"/>
      <c r="AI34" s="32"/>
      <c r="AJ34" s="32">
        <f t="shared" si="50"/>
        <v>0</v>
      </c>
      <c r="AK34" s="32"/>
      <c r="AL34" s="32">
        <f t="shared" si="40"/>
        <v>0</v>
      </c>
      <c r="AM34" s="32"/>
      <c r="AN34" s="32">
        <f t="shared" si="41"/>
        <v>0</v>
      </c>
      <c r="AO34" s="32"/>
      <c r="AP34" s="32">
        <f t="shared" si="42"/>
        <v>0</v>
      </c>
      <c r="AQ34" s="32"/>
      <c r="AR34" s="330">
        <f t="shared" si="51"/>
        <v>0</v>
      </c>
      <c r="AS34" s="32"/>
      <c r="AT34" s="32"/>
      <c r="AU34" s="31">
        <f t="shared" si="52"/>
        <v>0</v>
      </c>
      <c r="AV34" s="32"/>
      <c r="AW34" s="31">
        <f t="shared" si="53"/>
        <v>0</v>
      </c>
      <c r="AX34" s="32"/>
      <c r="AY34" s="31">
        <f t="shared" si="54"/>
        <v>0</v>
      </c>
      <c r="AZ34" s="32"/>
      <c r="BA34" s="31">
        <f t="shared" si="55"/>
        <v>0</v>
      </c>
      <c r="BB34" s="32"/>
      <c r="BC34" s="31">
        <f t="shared" si="56"/>
        <v>0</v>
      </c>
      <c r="BF34" s="30"/>
      <c r="BG34" s="30"/>
      <c r="BH34" s="30"/>
      <c r="BI34" s="30"/>
      <c r="BJ34" s="30"/>
      <c r="BK34" s="30"/>
      <c r="BL34" s="30"/>
      <c r="BM34" s="30">
        <f t="shared" si="18"/>
        <v>0</v>
      </c>
      <c r="BN34" s="30">
        <f t="shared" si="19"/>
        <v>0</v>
      </c>
      <c r="BO34" s="30">
        <f t="shared" si="20"/>
        <v>0</v>
      </c>
      <c r="BP34" s="30">
        <f t="shared" si="21"/>
        <v>0</v>
      </c>
      <c r="BQ34" s="30">
        <f t="shared" si="22"/>
        <v>0</v>
      </c>
      <c r="BR34" s="29">
        <f t="shared" si="57"/>
        <v>0</v>
      </c>
      <c r="BT34" s="28">
        <v>21</v>
      </c>
    </row>
    <row r="35" spans="1:72" ht="11.25">
      <c r="A35" s="45" t="s">
        <v>95</v>
      </c>
      <c r="B35" s="63"/>
      <c r="C35" s="39"/>
      <c r="D35" s="39">
        <f t="shared" si="44"/>
        <v>14</v>
      </c>
      <c r="E35" s="472" t="s">
        <v>94</v>
      </c>
      <c r="F35" s="473">
        <f t="shared" si="58"/>
        <v>0</v>
      </c>
      <c r="G35" s="127">
        <v>30</v>
      </c>
      <c r="H35" s="62"/>
      <c r="I35" s="79">
        <v>1702415</v>
      </c>
      <c r="J35" s="61"/>
      <c r="K35" s="351">
        <v>46174</v>
      </c>
      <c r="L35" s="352"/>
      <c r="M35" s="61"/>
      <c r="N35" s="351">
        <v>46272</v>
      </c>
      <c r="O35" s="352"/>
      <c r="P35" s="33"/>
      <c r="Q35" s="37"/>
      <c r="R35" s="36">
        <f t="shared" si="45"/>
        <v>0</v>
      </c>
      <c r="S35" s="33"/>
      <c r="T35" s="37"/>
      <c r="U35" s="36">
        <f t="shared" si="46"/>
        <v>0</v>
      </c>
      <c r="V35" s="33"/>
      <c r="W35" s="37"/>
      <c r="X35" s="36">
        <f t="shared" si="47"/>
        <v>0</v>
      </c>
      <c r="Y35" s="33"/>
      <c r="Z35" s="37"/>
      <c r="AA35" s="36">
        <f t="shared" si="48"/>
        <v>0</v>
      </c>
      <c r="AB35" s="33"/>
      <c r="AC35" s="143"/>
      <c r="AD35" s="35"/>
      <c r="AE35" s="34"/>
      <c r="AF35" s="33"/>
      <c r="AG35" s="16">
        <f t="shared" si="49"/>
        <v>0</v>
      </c>
      <c r="AH35" s="16"/>
      <c r="AI35" s="32"/>
      <c r="AJ35" s="32">
        <f t="shared" si="50"/>
        <v>0</v>
      </c>
      <c r="AK35" s="32"/>
      <c r="AL35" s="32">
        <f t="shared" si="40"/>
        <v>0</v>
      </c>
      <c r="AM35" s="32"/>
      <c r="AN35" s="32">
        <f t="shared" si="41"/>
        <v>0</v>
      </c>
      <c r="AO35" s="32"/>
      <c r="AP35" s="32">
        <f t="shared" si="42"/>
        <v>0</v>
      </c>
      <c r="AQ35" s="32"/>
      <c r="AR35" s="330">
        <f t="shared" si="51"/>
        <v>0</v>
      </c>
      <c r="AS35" s="32"/>
      <c r="AT35" s="32"/>
      <c r="AU35" s="31">
        <f t="shared" si="52"/>
        <v>0</v>
      </c>
      <c r="AV35" s="32"/>
      <c r="AW35" s="31">
        <f t="shared" si="53"/>
        <v>0</v>
      </c>
      <c r="AX35" s="32"/>
      <c r="AY35" s="31">
        <f t="shared" si="54"/>
        <v>0</v>
      </c>
      <c r="AZ35" s="32"/>
      <c r="BA35" s="31">
        <f t="shared" si="55"/>
        <v>0</v>
      </c>
      <c r="BB35" s="32"/>
      <c r="BC35" s="31">
        <f t="shared" si="56"/>
        <v>0</v>
      </c>
      <c r="BF35" s="30"/>
      <c r="BG35" s="30"/>
      <c r="BH35" s="30"/>
      <c r="BI35" s="30"/>
      <c r="BJ35" s="30"/>
      <c r="BK35" s="30"/>
      <c r="BL35" s="30"/>
      <c r="BM35" s="30">
        <f t="shared" si="18"/>
        <v>0</v>
      </c>
      <c r="BN35" s="30">
        <f t="shared" si="19"/>
        <v>0</v>
      </c>
      <c r="BO35" s="30">
        <f t="shared" si="20"/>
        <v>0</v>
      </c>
      <c r="BP35" s="30">
        <f t="shared" si="21"/>
        <v>0</v>
      </c>
      <c r="BQ35" s="30">
        <f t="shared" si="22"/>
        <v>0</v>
      </c>
      <c r="BR35" s="29">
        <f t="shared" si="57"/>
        <v>0</v>
      </c>
      <c r="BT35" s="28">
        <v>14</v>
      </c>
    </row>
    <row r="36" spans="1:72" ht="11.25">
      <c r="A36" s="45" t="s">
        <v>96</v>
      </c>
      <c r="B36" s="63" t="s">
        <v>97</v>
      </c>
      <c r="C36" s="39"/>
      <c r="D36" s="39">
        <f t="shared" si="44"/>
        <v>5</v>
      </c>
      <c r="E36" s="472" t="s">
        <v>94</v>
      </c>
      <c r="F36" s="473">
        <f t="shared" si="58"/>
        <v>0</v>
      </c>
      <c r="G36" s="127">
        <v>30</v>
      </c>
      <c r="H36" s="62"/>
      <c r="I36" s="79">
        <v>1702425</v>
      </c>
      <c r="J36" s="61"/>
      <c r="K36" s="351">
        <v>46174</v>
      </c>
      <c r="L36" s="352"/>
      <c r="M36" s="61"/>
      <c r="N36" s="351">
        <v>46272</v>
      </c>
      <c r="O36" s="352"/>
      <c r="P36" s="33"/>
      <c r="Q36" s="37"/>
      <c r="R36" s="36">
        <f t="shared" si="45"/>
        <v>0</v>
      </c>
      <c r="S36" s="33"/>
      <c r="T36" s="37"/>
      <c r="U36" s="36">
        <f t="shared" si="46"/>
        <v>0</v>
      </c>
      <c r="V36" s="33"/>
      <c r="W36" s="37"/>
      <c r="X36" s="36">
        <f t="shared" si="47"/>
        <v>0</v>
      </c>
      <c r="Y36" s="33"/>
      <c r="Z36" s="37"/>
      <c r="AA36" s="36">
        <f t="shared" si="48"/>
        <v>0</v>
      </c>
      <c r="AB36" s="33"/>
      <c r="AC36" s="143"/>
      <c r="AD36" s="35"/>
      <c r="AE36" s="34"/>
      <c r="AF36" s="33"/>
      <c r="AG36" s="16">
        <f t="shared" si="49"/>
        <v>0</v>
      </c>
      <c r="AH36" s="16"/>
      <c r="AI36" s="32"/>
      <c r="AJ36" s="32">
        <f t="shared" si="50"/>
        <v>0</v>
      </c>
      <c r="AK36" s="32"/>
      <c r="AL36" s="32">
        <f t="shared" si="40"/>
        <v>0</v>
      </c>
      <c r="AM36" s="32"/>
      <c r="AN36" s="32">
        <f t="shared" si="41"/>
        <v>0</v>
      </c>
      <c r="AO36" s="32"/>
      <c r="AP36" s="32">
        <f t="shared" si="42"/>
        <v>0</v>
      </c>
      <c r="AQ36" s="32"/>
      <c r="AR36" s="330">
        <f t="shared" si="51"/>
        <v>0</v>
      </c>
      <c r="AS36" s="32"/>
      <c r="AT36" s="32"/>
      <c r="AU36" s="31">
        <f t="shared" si="52"/>
        <v>0</v>
      </c>
      <c r="AV36" s="32"/>
      <c r="AW36" s="31">
        <f t="shared" si="53"/>
        <v>0</v>
      </c>
      <c r="AX36" s="32"/>
      <c r="AY36" s="31">
        <f t="shared" si="54"/>
        <v>0</v>
      </c>
      <c r="AZ36" s="32"/>
      <c r="BA36" s="31">
        <f t="shared" si="55"/>
        <v>0</v>
      </c>
      <c r="BB36" s="32"/>
      <c r="BC36" s="31">
        <f t="shared" si="56"/>
        <v>0</v>
      </c>
      <c r="BF36" s="30"/>
      <c r="BG36" s="30"/>
      <c r="BH36" s="30"/>
      <c r="BI36" s="30"/>
      <c r="BJ36" s="30"/>
      <c r="BK36" s="30"/>
      <c r="BL36" s="30"/>
      <c r="BM36" s="30">
        <f t="shared" si="18"/>
        <v>0</v>
      </c>
      <c r="BN36" s="30">
        <f t="shared" si="19"/>
        <v>0</v>
      </c>
      <c r="BO36" s="30">
        <f t="shared" si="20"/>
        <v>0</v>
      </c>
      <c r="BP36" s="30">
        <f t="shared" si="21"/>
        <v>0</v>
      </c>
      <c r="BQ36" s="30">
        <f t="shared" si="22"/>
        <v>0</v>
      </c>
      <c r="BR36" s="29">
        <f t="shared" si="57"/>
        <v>0</v>
      </c>
      <c r="BT36" s="28">
        <v>5</v>
      </c>
    </row>
    <row r="37" spans="1:72" ht="15" customHeight="1">
      <c r="A37" s="60" t="s">
        <v>98</v>
      </c>
      <c r="B37" s="59"/>
      <c r="C37" s="58"/>
      <c r="D37" s="57"/>
      <c r="E37" s="476"/>
      <c r="F37" s="477"/>
      <c r="G37" s="128"/>
      <c r="H37" s="49"/>
      <c r="I37" s="48"/>
      <c r="J37" s="16"/>
      <c r="K37" s="355"/>
      <c r="L37" s="355"/>
      <c r="M37" s="16"/>
      <c r="N37" s="355"/>
      <c r="O37" s="355"/>
      <c r="P37" s="33"/>
      <c r="Q37" s="146"/>
      <c r="R37" s="56"/>
      <c r="S37" s="33"/>
      <c r="T37" s="146"/>
      <c r="U37" s="56"/>
      <c r="V37" s="33"/>
      <c r="W37" s="146"/>
      <c r="X37" s="56"/>
      <c r="Y37" s="33"/>
      <c r="Z37" s="146"/>
      <c r="AA37" s="56"/>
      <c r="AB37" s="33"/>
      <c r="AC37" s="33"/>
      <c r="AD37" s="35"/>
      <c r="AE37" s="46"/>
      <c r="AF37" s="33"/>
      <c r="AG37" s="16">
        <f>SUM(AG38:AG42)</f>
        <v>0</v>
      </c>
      <c r="AH37" s="16"/>
      <c r="AI37" s="32"/>
      <c r="AJ37" s="32">
        <f t="shared" si="50"/>
        <v>0</v>
      </c>
      <c r="AK37" s="32"/>
      <c r="AL37" s="32">
        <f t="shared" si="40"/>
        <v>0</v>
      </c>
      <c r="AM37" s="32"/>
      <c r="AN37" s="32">
        <f t="shared" si="41"/>
        <v>0</v>
      </c>
      <c r="AO37" s="32"/>
      <c r="AP37" s="32">
        <f t="shared" si="42"/>
        <v>0</v>
      </c>
      <c r="AQ37" s="32"/>
      <c r="AR37" s="330">
        <f t="shared" si="51"/>
        <v>0</v>
      </c>
      <c r="AS37" s="32"/>
      <c r="AT37" s="32"/>
      <c r="AU37" s="31"/>
      <c r="AV37" s="32"/>
      <c r="AW37" s="31"/>
      <c r="AX37" s="32"/>
      <c r="AY37" s="31"/>
      <c r="AZ37" s="32"/>
      <c r="BA37" s="31"/>
      <c r="BB37" s="32"/>
      <c r="BC37" s="31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29"/>
      <c r="BT37" s="28" t="e">
        <v>#N/A</v>
      </c>
    </row>
    <row r="38" spans="1:72" ht="11.25" customHeight="1">
      <c r="A38" s="55" t="s">
        <v>99</v>
      </c>
      <c r="B38" s="54"/>
      <c r="C38" s="52"/>
      <c r="D38" s="52"/>
      <c r="E38" s="474"/>
      <c r="F38" s="475"/>
      <c r="G38" s="70"/>
      <c r="H38" s="69"/>
      <c r="I38" s="48"/>
      <c r="J38" s="16"/>
      <c r="K38" s="354"/>
      <c r="L38" s="354"/>
      <c r="M38" s="16"/>
      <c r="N38" s="354"/>
      <c r="O38" s="354"/>
      <c r="P38" s="33"/>
      <c r="Q38" s="16"/>
      <c r="R38" s="64"/>
      <c r="S38" s="33"/>
      <c r="T38" s="16"/>
      <c r="U38" s="64"/>
      <c r="V38" s="33"/>
      <c r="W38" s="16"/>
      <c r="X38" s="64"/>
      <c r="Y38" s="33"/>
      <c r="Z38" s="16"/>
      <c r="AA38" s="64"/>
      <c r="AB38" s="33"/>
      <c r="AC38" s="33"/>
      <c r="AD38" s="47"/>
      <c r="AE38" s="46"/>
      <c r="AF38" s="33"/>
      <c r="AG38" s="16">
        <f>SUM(AG39:AG42)</f>
        <v>0</v>
      </c>
      <c r="AH38" s="16"/>
      <c r="AI38" s="32"/>
      <c r="AJ38" s="32">
        <f t="shared" si="50"/>
        <v>0</v>
      </c>
      <c r="AK38" s="32"/>
      <c r="AL38" s="32">
        <f t="shared" si="40"/>
        <v>0</v>
      </c>
      <c r="AM38" s="32"/>
      <c r="AN38" s="32">
        <f t="shared" si="41"/>
        <v>0</v>
      </c>
      <c r="AO38" s="32"/>
      <c r="AP38" s="32">
        <f t="shared" si="42"/>
        <v>0</v>
      </c>
      <c r="AQ38" s="32"/>
      <c r="AR38" s="330">
        <f t="shared" si="51"/>
        <v>0</v>
      </c>
      <c r="AS38" s="32"/>
      <c r="AT38" s="32"/>
      <c r="AU38" s="31"/>
      <c r="AV38" s="32"/>
      <c r="AW38" s="31"/>
      <c r="AX38" s="32"/>
      <c r="AY38" s="31"/>
      <c r="AZ38" s="32"/>
      <c r="BA38" s="31"/>
      <c r="BB38" s="32"/>
      <c r="BC38" s="31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29"/>
      <c r="BT38" s="28" t="e">
        <v>#N/A</v>
      </c>
    </row>
    <row r="39" spans="1:72" ht="11.25">
      <c r="A39" s="45" t="s">
        <v>100</v>
      </c>
      <c r="B39" s="63"/>
      <c r="C39" s="145"/>
      <c r="D39" s="39">
        <f>BT39</f>
        <v>9</v>
      </c>
      <c r="E39" s="472" t="s">
        <v>101</v>
      </c>
      <c r="F39" s="473">
        <f>BR39</f>
        <v>0</v>
      </c>
      <c r="G39" s="127">
        <v>72</v>
      </c>
      <c r="H39" s="62"/>
      <c r="I39" s="40">
        <v>1703657</v>
      </c>
      <c r="J39" s="61"/>
      <c r="K39" s="351">
        <v>46237</v>
      </c>
      <c r="L39" s="352"/>
      <c r="M39" s="61"/>
      <c r="N39" s="351">
        <v>46265</v>
      </c>
      <c r="O39" s="352"/>
      <c r="P39" s="33"/>
      <c r="Q39" s="37"/>
      <c r="R39" s="36">
        <f>IF($D$18="YES", (Q39), (0))</f>
        <v>0</v>
      </c>
      <c r="S39" s="33"/>
      <c r="T39" s="37"/>
      <c r="U39" s="36">
        <f>IF($D$18="YES", (T39), (0))</f>
        <v>0</v>
      </c>
      <c r="V39" s="33"/>
      <c r="W39" s="37"/>
      <c r="X39" s="36">
        <f>IF($D$18="YES", (W39), (0))</f>
        <v>0</v>
      </c>
      <c r="Y39" s="33"/>
      <c r="Z39" s="37"/>
      <c r="AA39" s="36">
        <f>IF($D$18="YES", (Z39), (0))</f>
        <v>0</v>
      </c>
      <c r="AB39" s="33"/>
      <c r="AC39" s="143"/>
      <c r="AD39" s="35"/>
      <c r="AE39" s="34"/>
      <c r="AF39" s="33"/>
      <c r="AG39" s="16">
        <f>SUM(Q39,R39,T39,U39,W39,X39,Z39,AA39)</f>
        <v>0</v>
      </c>
      <c r="AH39" s="16"/>
      <c r="AI39" s="32"/>
      <c r="AJ39" s="32">
        <f t="shared" si="50"/>
        <v>0</v>
      </c>
      <c r="AK39" s="32"/>
      <c r="AL39" s="32">
        <f t="shared" si="40"/>
        <v>0</v>
      </c>
      <c r="AM39" s="32"/>
      <c r="AN39" s="32">
        <f t="shared" si="41"/>
        <v>0</v>
      </c>
      <c r="AO39" s="32"/>
      <c r="AP39" s="32">
        <f t="shared" si="42"/>
        <v>0</v>
      </c>
      <c r="AQ39" s="32"/>
      <c r="AR39" s="330">
        <f t="shared" si="51"/>
        <v>0</v>
      </c>
      <c r="AS39" s="32"/>
      <c r="AT39" s="32"/>
      <c r="AU39" s="31">
        <f>(Q39*G39)*F39</f>
        <v>0</v>
      </c>
      <c r="AV39" s="32"/>
      <c r="AW39" s="31">
        <f>(T39*G39)*F39</f>
        <v>0</v>
      </c>
      <c r="AX39" s="32"/>
      <c r="AY39" s="31">
        <f>(W39*G39)*F39</f>
        <v>0</v>
      </c>
      <c r="AZ39" s="32"/>
      <c r="BA39" s="31">
        <f>(Z39*G39)*F39</f>
        <v>0</v>
      </c>
      <c r="BB39" s="32"/>
      <c r="BC39" s="31">
        <f>SUM(AT39:BB39)</f>
        <v>0</v>
      </c>
      <c r="BF39" s="30"/>
      <c r="BG39" s="30"/>
      <c r="BH39" s="30"/>
      <c r="BI39" s="30"/>
      <c r="BJ39" s="30"/>
      <c r="BK39" s="30"/>
      <c r="BL39" s="30"/>
      <c r="BM39" s="30">
        <f>IF($N$18&lt;BM$24,0,IF($N$18&gt;BM$25,0,$BG39))</f>
        <v>0</v>
      </c>
      <c r="BN39" s="30">
        <f>IF($N$18&lt;BN$24,0,IF($N$18&gt;BN$25,0,$BH39))</f>
        <v>0</v>
      </c>
      <c r="BO39" s="30">
        <f>IF($N$18&lt;BO$24,0,IF($N$18&gt;BO$25,0,$BI39))</f>
        <v>0</v>
      </c>
      <c r="BP39" s="30">
        <f>IF($N$18&lt;BP$24,0,IF($N$18&gt;BP$25,0,$BJ39))</f>
        <v>0</v>
      </c>
      <c r="BQ39" s="30">
        <f>IF($N$18&lt;BQ$24,0,IF($N$18&gt;BQ$25,0,$BK39))</f>
        <v>0</v>
      </c>
      <c r="BR39" s="29">
        <f>SUM(BL39:BQ39)</f>
        <v>0</v>
      </c>
      <c r="BT39" s="28">
        <v>9</v>
      </c>
    </row>
    <row r="40" spans="1:72" ht="11.25">
      <c r="A40" s="45" t="s">
        <v>102</v>
      </c>
      <c r="B40" s="63"/>
      <c r="C40" s="39"/>
      <c r="D40" s="39">
        <f>BT40</f>
        <v>12</v>
      </c>
      <c r="E40" s="472" t="s">
        <v>101</v>
      </c>
      <c r="F40" s="473">
        <f>BR40</f>
        <v>0</v>
      </c>
      <c r="G40" s="127">
        <v>72</v>
      </c>
      <c r="H40" s="62"/>
      <c r="I40" s="40">
        <v>1703677</v>
      </c>
      <c r="J40" s="61"/>
      <c r="K40" s="351">
        <v>46237</v>
      </c>
      <c r="L40" s="352"/>
      <c r="M40" s="61"/>
      <c r="N40" s="351">
        <v>46265</v>
      </c>
      <c r="O40" s="352"/>
      <c r="P40" s="33"/>
      <c r="Q40" s="37"/>
      <c r="R40" s="36">
        <f>IF($D$18="YES", (Q40), (0))</f>
        <v>0</v>
      </c>
      <c r="S40" s="33"/>
      <c r="T40" s="37"/>
      <c r="U40" s="36">
        <f>IF($D$18="YES", (T40), (0))</f>
        <v>0</v>
      </c>
      <c r="V40" s="33"/>
      <c r="W40" s="37"/>
      <c r="X40" s="36">
        <f>IF($D$18="YES", (W40), (0))</f>
        <v>0</v>
      </c>
      <c r="Y40" s="33"/>
      <c r="Z40" s="37"/>
      <c r="AA40" s="36">
        <f>IF($D$18="YES", (Z40), (0))</f>
        <v>0</v>
      </c>
      <c r="AB40" s="33"/>
      <c r="AC40" s="143"/>
      <c r="AD40" s="35"/>
      <c r="AE40" s="34"/>
      <c r="AF40" s="33"/>
      <c r="AG40" s="16">
        <f>SUM(Q40,R40,T40,U40,W40,X40,Z40,AA40)</f>
        <v>0</v>
      </c>
      <c r="AH40" s="16"/>
      <c r="AI40" s="32"/>
      <c r="AJ40" s="32">
        <f t="shared" si="50"/>
        <v>0</v>
      </c>
      <c r="AK40" s="32"/>
      <c r="AL40" s="32">
        <f t="shared" si="40"/>
        <v>0</v>
      </c>
      <c r="AM40" s="32"/>
      <c r="AN40" s="32">
        <f t="shared" si="41"/>
        <v>0</v>
      </c>
      <c r="AO40" s="32"/>
      <c r="AP40" s="32">
        <f t="shared" si="42"/>
        <v>0</v>
      </c>
      <c r="AQ40" s="32"/>
      <c r="AR40" s="330">
        <f t="shared" si="51"/>
        <v>0</v>
      </c>
      <c r="AS40" s="32"/>
      <c r="AT40" s="32"/>
      <c r="AU40" s="31">
        <f>(Q40*G40)*F40</f>
        <v>0</v>
      </c>
      <c r="AV40" s="32"/>
      <c r="AW40" s="31">
        <f>(T40*G40)*F40</f>
        <v>0</v>
      </c>
      <c r="AX40" s="32"/>
      <c r="AY40" s="31">
        <f>(W40*G40)*F40</f>
        <v>0</v>
      </c>
      <c r="AZ40" s="32"/>
      <c r="BA40" s="31">
        <f>(Z40*G40)*F40</f>
        <v>0</v>
      </c>
      <c r="BB40" s="32"/>
      <c r="BC40" s="31">
        <f>SUM(AT40:BB40)</f>
        <v>0</v>
      </c>
      <c r="BF40" s="30"/>
      <c r="BG40" s="30"/>
      <c r="BH40" s="30"/>
      <c r="BI40" s="30"/>
      <c r="BJ40" s="30"/>
      <c r="BK40" s="30"/>
      <c r="BL40" s="30"/>
      <c r="BM40" s="30">
        <f>IF($N$18&lt;BM$24,0,IF($N$18&gt;BM$25,0,$BG40))</f>
        <v>0</v>
      </c>
      <c r="BN40" s="30">
        <f>IF($N$18&lt;BN$24,0,IF($N$18&gt;BN$25,0,$BH40))</f>
        <v>0</v>
      </c>
      <c r="BO40" s="30">
        <f>IF($N$18&lt;BO$24,0,IF($N$18&gt;BO$25,0,$BI40))</f>
        <v>0</v>
      </c>
      <c r="BP40" s="30">
        <f>IF($N$18&lt;BP$24,0,IF($N$18&gt;BP$25,0,$BJ40))</f>
        <v>0</v>
      </c>
      <c r="BQ40" s="30">
        <f>IF($N$18&lt;BQ$24,0,IF($N$18&gt;BQ$25,0,$BK40))</f>
        <v>0</v>
      </c>
      <c r="BR40" s="29">
        <f>SUM(BL40:BQ40)</f>
        <v>0</v>
      </c>
      <c r="BT40" s="28">
        <v>12</v>
      </c>
    </row>
    <row r="41" spans="1:72" ht="11.25">
      <c r="A41" s="45" t="s">
        <v>103</v>
      </c>
      <c r="B41" s="63"/>
      <c r="C41" s="39"/>
      <c r="D41" s="39">
        <f>BT41</f>
        <v>11</v>
      </c>
      <c r="E41" s="472" t="s">
        <v>101</v>
      </c>
      <c r="F41" s="473">
        <f>BR41</f>
        <v>0</v>
      </c>
      <c r="G41" s="127">
        <v>72</v>
      </c>
      <c r="H41" s="62"/>
      <c r="I41" s="40">
        <v>1703697</v>
      </c>
      <c r="J41" s="61"/>
      <c r="K41" s="351">
        <v>46237</v>
      </c>
      <c r="L41" s="352"/>
      <c r="M41" s="61"/>
      <c r="N41" s="351">
        <v>46265</v>
      </c>
      <c r="O41" s="352"/>
      <c r="P41" s="33"/>
      <c r="Q41" s="37"/>
      <c r="R41" s="36">
        <f>IF($D$18="YES", (Q41), (0))</f>
        <v>0</v>
      </c>
      <c r="S41" s="33"/>
      <c r="T41" s="37"/>
      <c r="U41" s="36">
        <f>IF($D$18="YES", (T41), (0))</f>
        <v>0</v>
      </c>
      <c r="V41" s="33"/>
      <c r="W41" s="37"/>
      <c r="X41" s="36">
        <f>IF($D$18="YES", (W41), (0))</f>
        <v>0</v>
      </c>
      <c r="Y41" s="33"/>
      <c r="Z41" s="37"/>
      <c r="AA41" s="36">
        <f>IF($D$18="YES", (Z41), (0))</f>
        <v>0</v>
      </c>
      <c r="AB41" s="33"/>
      <c r="AC41" s="143"/>
      <c r="AD41" s="35"/>
      <c r="AE41" s="34"/>
      <c r="AF41" s="33"/>
      <c r="AG41" s="16">
        <f>SUM(Q41,R41,T41,U41,W41,X41,Z41,AA41)</f>
        <v>0</v>
      </c>
      <c r="AH41" s="16"/>
      <c r="AI41" s="32"/>
      <c r="AJ41" s="32">
        <f t="shared" si="50"/>
        <v>0</v>
      </c>
      <c r="AK41" s="32"/>
      <c r="AL41" s="32">
        <f t="shared" si="40"/>
        <v>0</v>
      </c>
      <c r="AM41" s="32"/>
      <c r="AN41" s="32">
        <f t="shared" si="41"/>
        <v>0</v>
      </c>
      <c r="AO41" s="32"/>
      <c r="AP41" s="32">
        <f t="shared" si="42"/>
        <v>0</v>
      </c>
      <c r="AQ41" s="32"/>
      <c r="AR41" s="330">
        <f t="shared" si="51"/>
        <v>0</v>
      </c>
      <c r="AS41" s="32"/>
      <c r="AT41" s="32"/>
      <c r="AU41" s="31">
        <f>(Q41*G41)*F41</f>
        <v>0</v>
      </c>
      <c r="AV41" s="32"/>
      <c r="AW41" s="31">
        <f>(T41*G41)*F41</f>
        <v>0</v>
      </c>
      <c r="AX41" s="32"/>
      <c r="AY41" s="31">
        <f>(W41*G41)*F41</f>
        <v>0</v>
      </c>
      <c r="AZ41" s="32"/>
      <c r="BA41" s="31">
        <f>(Z41*G41)*F41</f>
        <v>0</v>
      </c>
      <c r="BB41" s="32"/>
      <c r="BC41" s="31">
        <f>SUM(AT41:BB41)</f>
        <v>0</v>
      </c>
      <c r="BF41" s="30"/>
      <c r="BG41" s="30"/>
      <c r="BH41" s="30"/>
      <c r="BI41" s="30"/>
      <c r="BJ41" s="30"/>
      <c r="BK41" s="30"/>
      <c r="BL41" s="30"/>
      <c r="BM41" s="30">
        <f>IF($N$18&lt;BM$24,0,IF($N$18&gt;BM$25,0,$BG41))</f>
        <v>0</v>
      </c>
      <c r="BN41" s="30">
        <f>IF($N$18&lt;BN$24,0,IF($N$18&gt;BN$25,0,$BH41))</f>
        <v>0</v>
      </c>
      <c r="BO41" s="30">
        <f>IF($N$18&lt;BO$24,0,IF($N$18&gt;BO$25,0,$BI41))</f>
        <v>0</v>
      </c>
      <c r="BP41" s="30">
        <f>IF($N$18&lt;BP$24,0,IF($N$18&gt;BP$25,0,$BJ41))</f>
        <v>0</v>
      </c>
      <c r="BQ41" s="30">
        <f>IF($N$18&lt;BQ$24,0,IF($N$18&gt;BQ$25,0,$BK41))</f>
        <v>0</v>
      </c>
      <c r="BR41" s="29">
        <f>SUM(BL41:BQ41)</f>
        <v>0</v>
      </c>
      <c r="BT41" s="28">
        <v>11</v>
      </c>
    </row>
    <row r="42" spans="1:72" ht="11.25">
      <c r="A42" s="45" t="s">
        <v>104</v>
      </c>
      <c r="B42" s="63"/>
      <c r="C42" s="39"/>
      <c r="D42" s="39">
        <f>BT42</f>
        <v>15</v>
      </c>
      <c r="E42" s="472" t="s">
        <v>101</v>
      </c>
      <c r="F42" s="473">
        <f>BR42</f>
        <v>0</v>
      </c>
      <c r="G42" s="127">
        <v>72</v>
      </c>
      <c r="H42" s="62"/>
      <c r="I42" s="40">
        <v>1703647</v>
      </c>
      <c r="J42" s="61"/>
      <c r="K42" s="351">
        <v>46237</v>
      </c>
      <c r="L42" s="352"/>
      <c r="M42" s="61"/>
      <c r="N42" s="351">
        <v>46265</v>
      </c>
      <c r="O42" s="352"/>
      <c r="P42" s="33"/>
      <c r="Q42" s="37"/>
      <c r="R42" s="36">
        <f>IF($D$18="YES", (Q42), (0))</f>
        <v>0</v>
      </c>
      <c r="S42" s="33"/>
      <c r="T42" s="37"/>
      <c r="U42" s="36">
        <f>IF($D$18="YES", (T42), (0))</f>
        <v>0</v>
      </c>
      <c r="V42" s="33"/>
      <c r="W42" s="37"/>
      <c r="X42" s="36">
        <f>IF($D$18="YES", (W42), (0))</f>
        <v>0</v>
      </c>
      <c r="Y42" s="33"/>
      <c r="Z42" s="37"/>
      <c r="AA42" s="36">
        <f>IF($D$18="YES", (Z42), (0))</f>
        <v>0</v>
      </c>
      <c r="AB42" s="33"/>
      <c r="AC42" s="143"/>
      <c r="AD42" s="35"/>
      <c r="AE42" s="34"/>
      <c r="AF42" s="33"/>
      <c r="AG42" s="16">
        <f>SUM(Q42,R42,T42,U42,W42,X42,Z42,AA42)</f>
        <v>0</v>
      </c>
      <c r="AH42" s="16"/>
      <c r="AI42" s="32"/>
      <c r="AJ42" s="32">
        <f t="shared" si="50"/>
        <v>0</v>
      </c>
      <c r="AK42" s="32"/>
      <c r="AL42" s="32">
        <f t="shared" si="40"/>
        <v>0</v>
      </c>
      <c r="AM42" s="32"/>
      <c r="AN42" s="32">
        <f t="shared" si="41"/>
        <v>0</v>
      </c>
      <c r="AO42" s="32"/>
      <c r="AP42" s="32">
        <f t="shared" si="42"/>
        <v>0</v>
      </c>
      <c r="AQ42" s="32"/>
      <c r="AR42" s="330">
        <f t="shared" si="51"/>
        <v>0</v>
      </c>
      <c r="AS42" s="32"/>
      <c r="AT42" s="32"/>
      <c r="AU42" s="31">
        <f>(Q42*G42)*F42</f>
        <v>0</v>
      </c>
      <c r="AV42" s="32"/>
      <c r="AW42" s="31">
        <f>(T42*G42)*F42</f>
        <v>0</v>
      </c>
      <c r="AX42" s="32"/>
      <c r="AY42" s="31">
        <f>(W42*G42)*F42</f>
        <v>0</v>
      </c>
      <c r="AZ42" s="32"/>
      <c r="BA42" s="31">
        <f>(Z42*G42)*F42</f>
        <v>0</v>
      </c>
      <c r="BB42" s="32"/>
      <c r="BC42" s="31">
        <f>SUM(AT42:BB42)</f>
        <v>0</v>
      </c>
      <c r="BF42" s="30"/>
      <c r="BG42" s="30"/>
      <c r="BH42" s="30"/>
      <c r="BI42" s="30"/>
      <c r="BJ42" s="30"/>
      <c r="BK42" s="30"/>
      <c r="BL42" s="30"/>
      <c r="BM42" s="30">
        <f>IF($N$18&lt;BM$24,0,IF($N$18&gt;BM$25,0,$BG42))</f>
        <v>0</v>
      </c>
      <c r="BN42" s="30">
        <f>IF($N$18&lt;BN$24,0,IF($N$18&gt;BN$25,0,$BH42))</f>
        <v>0</v>
      </c>
      <c r="BO42" s="30">
        <f>IF($N$18&lt;BO$24,0,IF($N$18&gt;BO$25,0,$BI42))</f>
        <v>0</v>
      </c>
      <c r="BP42" s="30">
        <f>IF($N$18&lt;BP$24,0,IF($N$18&gt;BP$25,0,$BJ42))</f>
        <v>0</v>
      </c>
      <c r="BQ42" s="30">
        <f>IF($N$18&lt;BQ$24,0,IF($N$18&gt;BQ$25,0,$BK42))</f>
        <v>0</v>
      </c>
      <c r="BR42" s="29">
        <f>SUM(BL42:BQ42)</f>
        <v>0</v>
      </c>
      <c r="BT42" s="28">
        <v>15</v>
      </c>
    </row>
    <row r="43" spans="1:72" ht="15" customHeight="1">
      <c r="A43" s="60" t="s">
        <v>105</v>
      </c>
      <c r="B43" s="142"/>
      <c r="C43" s="58"/>
      <c r="D43" s="57"/>
      <c r="E43" s="472"/>
      <c r="F43" s="473"/>
      <c r="G43" s="128"/>
      <c r="H43" s="49"/>
      <c r="I43" s="48"/>
      <c r="J43" s="16"/>
      <c r="K43" s="353"/>
      <c r="L43" s="353"/>
      <c r="M43" s="16"/>
      <c r="N43" s="353"/>
      <c r="O43" s="353"/>
      <c r="P43" s="33"/>
      <c r="Q43" s="16"/>
      <c r="R43" s="56"/>
      <c r="S43" s="33"/>
      <c r="T43" s="16"/>
      <c r="U43" s="56"/>
      <c r="V43" s="33"/>
      <c r="W43" s="16"/>
      <c r="X43" s="56"/>
      <c r="Y43" s="33"/>
      <c r="Z43" s="16"/>
      <c r="AA43" s="56"/>
      <c r="AB43" s="33"/>
      <c r="AC43" s="33"/>
      <c r="AD43" s="35"/>
      <c r="AE43" s="46"/>
      <c r="AF43" s="33"/>
      <c r="AG43" s="16">
        <f>SUM(AG44:AG50)</f>
        <v>0</v>
      </c>
      <c r="AH43" s="16"/>
      <c r="AI43" s="32"/>
      <c r="AJ43" s="32">
        <f t="shared" si="50"/>
        <v>0</v>
      </c>
      <c r="AK43" s="32"/>
      <c r="AL43" s="32">
        <f t="shared" si="40"/>
        <v>0</v>
      </c>
      <c r="AM43" s="32"/>
      <c r="AN43" s="32">
        <f t="shared" si="41"/>
        <v>0</v>
      </c>
      <c r="AO43" s="32"/>
      <c r="AP43" s="32">
        <f t="shared" si="42"/>
        <v>0</v>
      </c>
      <c r="AQ43" s="32"/>
      <c r="AR43" s="330">
        <f t="shared" si="51"/>
        <v>0</v>
      </c>
      <c r="AS43" s="32"/>
      <c r="AT43" s="32"/>
      <c r="AU43" s="31"/>
      <c r="AV43" s="32"/>
      <c r="AW43" s="31"/>
      <c r="AX43" s="32"/>
      <c r="AY43" s="31"/>
      <c r="AZ43" s="32"/>
      <c r="BA43" s="31"/>
      <c r="BB43" s="32"/>
      <c r="BC43" s="31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29"/>
      <c r="BT43" s="28" t="e">
        <v>#N/A</v>
      </c>
    </row>
    <row r="44" spans="1:72" ht="11.25">
      <c r="A44" s="45" t="s">
        <v>106</v>
      </c>
      <c r="B44" s="63"/>
      <c r="C44" s="39"/>
      <c r="D44" s="39">
        <f>BT44</f>
        <v>14</v>
      </c>
      <c r="E44" s="472" t="s">
        <v>88</v>
      </c>
      <c r="F44" s="473">
        <f>BR44</f>
        <v>0</v>
      </c>
      <c r="G44" s="83">
        <v>50</v>
      </c>
      <c r="H44" s="144"/>
      <c r="I44" s="79">
        <v>1705458</v>
      </c>
      <c r="J44" s="61"/>
      <c r="K44" s="351">
        <v>46174</v>
      </c>
      <c r="L44" s="352"/>
      <c r="M44" s="61"/>
      <c r="N44" s="351">
        <v>46237</v>
      </c>
      <c r="O44" s="352"/>
      <c r="P44" s="33"/>
      <c r="Q44" s="37"/>
      <c r="R44" s="36">
        <f>IF($D$18="YES", (Q44), (0))</f>
        <v>0</v>
      </c>
      <c r="S44" s="33"/>
      <c r="T44" s="37"/>
      <c r="U44" s="36">
        <f>IF($D$18="YES", (T44), (0))</f>
        <v>0</v>
      </c>
      <c r="V44" s="33"/>
      <c r="W44" s="37"/>
      <c r="X44" s="36">
        <f>IF($D$18="YES", (W44), (0))</f>
        <v>0</v>
      </c>
      <c r="Y44" s="33"/>
      <c r="Z44" s="37"/>
      <c r="AA44" s="36">
        <f>IF($D$18="YES", (Z44), (0))</f>
        <v>0</v>
      </c>
      <c r="AB44" s="33"/>
      <c r="AC44" s="143"/>
      <c r="AD44" s="35"/>
      <c r="AE44" s="34"/>
      <c r="AF44" s="33"/>
      <c r="AG44" s="16">
        <f>SUM(Q44,R44,T44,U44,W44,X44,Z44,AA44)</f>
        <v>0</v>
      </c>
      <c r="AH44" s="16"/>
      <c r="AI44" s="32"/>
      <c r="AJ44" s="32">
        <f t="shared" si="50"/>
        <v>0</v>
      </c>
      <c r="AK44" s="32"/>
      <c r="AL44" s="32">
        <f t="shared" si="40"/>
        <v>0</v>
      </c>
      <c r="AM44" s="32"/>
      <c r="AN44" s="32">
        <f t="shared" si="41"/>
        <v>0</v>
      </c>
      <c r="AO44" s="32"/>
      <c r="AP44" s="32">
        <f t="shared" si="42"/>
        <v>0</v>
      </c>
      <c r="AQ44" s="32"/>
      <c r="AR44" s="330">
        <f t="shared" si="51"/>
        <v>0</v>
      </c>
      <c r="AS44" s="32"/>
      <c r="AT44" s="32"/>
      <c r="AU44" s="31">
        <f>(Q44*G44)*F44</f>
        <v>0</v>
      </c>
      <c r="AV44" s="32"/>
      <c r="AW44" s="31">
        <f>(T44*G44)*F44</f>
        <v>0</v>
      </c>
      <c r="AX44" s="32"/>
      <c r="AY44" s="31">
        <f>(W44*G44)*F44</f>
        <v>0</v>
      </c>
      <c r="AZ44" s="32"/>
      <c r="BA44" s="31">
        <f>(Z44*G44)*F44</f>
        <v>0</v>
      </c>
      <c r="BB44" s="32"/>
      <c r="BC44" s="31">
        <f>SUM(AT44:BB44)</f>
        <v>0</v>
      </c>
      <c r="BF44" s="30"/>
      <c r="BG44" s="30"/>
      <c r="BH44" s="30"/>
      <c r="BI44" s="30"/>
      <c r="BJ44" s="30"/>
      <c r="BK44" s="30"/>
      <c r="BL44" s="30"/>
      <c r="BM44" s="30">
        <f>IF($N$18&lt;BM$24,0,IF($N$18&gt;BM$25,0,$BG44))</f>
        <v>0</v>
      </c>
      <c r="BN44" s="30">
        <f>IF($N$18&lt;BN$24,0,IF($N$18&gt;BN$25,0,$BH44))</f>
        <v>0</v>
      </c>
      <c r="BO44" s="30">
        <f>IF($N$18&lt;BO$24,0,IF($N$18&gt;BO$25,0,$BI44))</f>
        <v>0</v>
      </c>
      <c r="BP44" s="30">
        <f>IF($N$18&lt;BP$24,0,IF($N$18&gt;BP$25,0,$BJ44))</f>
        <v>0</v>
      </c>
      <c r="BQ44" s="30">
        <f>IF($N$18&lt;BQ$24,0,IF($N$18&gt;BQ$25,0,$BK44))</f>
        <v>0</v>
      </c>
      <c r="BR44" s="29">
        <f>SUM(BL44:BQ44)</f>
        <v>0</v>
      </c>
      <c r="BT44" s="28">
        <v>14</v>
      </c>
    </row>
    <row r="45" spans="1:72" ht="11.25" customHeight="1">
      <c r="A45" s="77" t="s">
        <v>107</v>
      </c>
      <c r="B45" s="76"/>
      <c r="C45" s="78"/>
      <c r="D45" s="52"/>
      <c r="E45" s="472"/>
      <c r="F45" s="473"/>
      <c r="G45" s="50"/>
      <c r="H45" s="49"/>
      <c r="I45" s="48"/>
      <c r="J45" s="16"/>
      <c r="K45" s="353"/>
      <c r="L45" s="353"/>
      <c r="M45" s="16"/>
      <c r="N45" s="353"/>
      <c r="O45" s="353"/>
      <c r="P45" s="33"/>
      <c r="Q45" s="16"/>
      <c r="R45" s="64"/>
      <c r="S45" s="33"/>
      <c r="T45" s="16"/>
      <c r="U45" s="64"/>
      <c r="V45" s="33"/>
      <c r="W45" s="16"/>
      <c r="X45" s="64"/>
      <c r="Y45" s="33"/>
      <c r="Z45" s="16"/>
      <c r="AA45" s="64"/>
      <c r="AB45" s="33"/>
      <c r="AC45" s="33"/>
      <c r="AD45" s="47"/>
      <c r="AE45" s="46"/>
      <c r="AF45" s="33"/>
      <c r="AG45" s="16">
        <f>SUM(AG46:AG50)</f>
        <v>0</v>
      </c>
      <c r="AH45" s="16"/>
      <c r="AI45" s="32"/>
      <c r="AJ45" s="32">
        <f t="shared" si="50"/>
        <v>0</v>
      </c>
      <c r="AK45" s="32"/>
      <c r="AL45" s="32">
        <f t="shared" si="40"/>
        <v>0</v>
      </c>
      <c r="AM45" s="32"/>
      <c r="AN45" s="32">
        <f t="shared" si="41"/>
        <v>0</v>
      </c>
      <c r="AO45" s="32"/>
      <c r="AP45" s="32">
        <f t="shared" si="42"/>
        <v>0</v>
      </c>
      <c r="AQ45" s="32"/>
      <c r="AR45" s="330">
        <f t="shared" si="51"/>
        <v>0</v>
      </c>
      <c r="AS45" s="32"/>
      <c r="AT45" s="32"/>
      <c r="AU45" s="31"/>
      <c r="AV45" s="32"/>
      <c r="AW45" s="31"/>
      <c r="AX45" s="32"/>
      <c r="AY45" s="31"/>
      <c r="AZ45" s="32"/>
      <c r="BA45" s="31"/>
      <c r="BB45" s="32"/>
      <c r="BC45" s="31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29"/>
      <c r="BT45" s="28" t="e">
        <v>#N/A</v>
      </c>
    </row>
    <row r="46" spans="1:72" ht="11.25">
      <c r="A46" s="45" t="s">
        <v>108</v>
      </c>
      <c r="B46" s="63"/>
      <c r="C46" s="39"/>
      <c r="D46" s="39">
        <f>BT46</f>
        <v>32</v>
      </c>
      <c r="E46" s="472" t="s">
        <v>88</v>
      </c>
      <c r="F46" s="473">
        <f>BR46</f>
        <v>0</v>
      </c>
      <c r="G46" s="83">
        <v>50</v>
      </c>
      <c r="H46" s="144"/>
      <c r="I46" s="79">
        <v>1705508</v>
      </c>
      <c r="J46" s="61"/>
      <c r="K46" s="351">
        <v>46174</v>
      </c>
      <c r="L46" s="352"/>
      <c r="M46" s="61"/>
      <c r="N46" s="351">
        <v>46237</v>
      </c>
      <c r="O46" s="352"/>
      <c r="P46" s="33"/>
      <c r="Q46" s="37"/>
      <c r="R46" s="36">
        <f>IF($D$18="YES", (Q46), (0))</f>
        <v>0</v>
      </c>
      <c r="S46" s="33"/>
      <c r="T46" s="37"/>
      <c r="U46" s="36">
        <f>IF($D$18="YES", (T46), (0))</f>
        <v>0</v>
      </c>
      <c r="V46" s="33"/>
      <c r="W46" s="37"/>
      <c r="X46" s="36">
        <f>IF($D$18="YES", (W46), (0))</f>
        <v>0</v>
      </c>
      <c r="Y46" s="33"/>
      <c r="Z46" s="37"/>
      <c r="AA46" s="36">
        <f>IF($D$18="YES", (Z46), (0))</f>
        <v>0</v>
      </c>
      <c r="AB46" s="33"/>
      <c r="AC46" s="143"/>
      <c r="AD46" s="35"/>
      <c r="AE46" s="34"/>
      <c r="AF46" s="33"/>
      <c r="AG46" s="16">
        <f>SUM(Q46,R46,T46,U46,W46,X46,Z46,AA46)</f>
        <v>0</v>
      </c>
      <c r="AH46" s="16"/>
      <c r="AI46" s="32"/>
      <c r="AJ46" s="32">
        <f t="shared" si="50"/>
        <v>0</v>
      </c>
      <c r="AK46" s="32"/>
      <c r="AL46" s="32">
        <f t="shared" si="40"/>
        <v>0</v>
      </c>
      <c r="AM46" s="32"/>
      <c r="AN46" s="32">
        <f t="shared" si="41"/>
        <v>0</v>
      </c>
      <c r="AO46" s="32"/>
      <c r="AP46" s="32">
        <f t="shared" si="42"/>
        <v>0</v>
      </c>
      <c r="AQ46" s="32"/>
      <c r="AR46" s="330">
        <f t="shared" si="51"/>
        <v>0</v>
      </c>
      <c r="AS46" s="32"/>
      <c r="AT46" s="32"/>
      <c r="AU46" s="31">
        <f>(Q46*G46)*F46</f>
        <v>0</v>
      </c>
      <c r="AV46" s="32"/>
      <c r="AW46" s="31">
        <f>(T46*G46)*F46</f>
        <v>0</v>
      </c>
      <c r="AX46" s="32"/>
      <c r="AY46" s="31">
        <f>(W46*G46)*F46</f>
        <v>0</v>
      </c>
      <c r="AZ46" s="32"/>
      <c r="BA46" s="31">
        <f>(Z46*G46)*F46</f>
        <v>0</v>
      </c>
      <c r="BB46" s="32"/>
      <c r="BC46" s="31">
        <f>SUM(AT46:BB46)</f>
        <v>0</v>
      </c>
      <c r="BF46" s="30"/>
      <c r="BG46" s="30"/>
      <c r="BH46" s="30"/>
      <c r="BI46" s="30"/>
      <c r="BJ46" s="30"/>
      <c r="BK46" s="30"/>
      <c r="BL46" s="30"/>
      <c r="BM46" s="30">
        <f>IF($N$18&lt;BM$24,0,IF($N$18&gt;BM$25,0,$BG46))</f>
        <v>0</v>
      </c>
      <c r="BN46" s="30">
        <f>IF($N$18&lt;BN$24,0,IF($N$18&gt;BN$25,0,$BH46))</f>
        <v>0</v>
      </c>
      <c r="BO46" s="30">
        <f>IF($N$18&lt;BO$24,0,IF($N$18&gt;BO$25,0,$BI46))</f>
        <v>0</v>
      </c>
      <c r="BP46" s="30">
        <f>IF($N$18&lt;BP$24,0,IF($N$18&gt;BP$25,0,$BJ46))</f>
        <v>0</v>
      </c>
      <c r="BQ46" s="30">
        <f>IF($N$18&lt;BQ$24,0,IF($N$18&gt;BQ$25,0,$BK46))</f>
        <v>0</v>
      </c>
      <c r="BR46" s="29">
        <f>SUM(BL46:BQ46)</f>
        <v>0</v>
      </c>
      <c r="BT46" s="28">
        <v>32</v>
      </c>
    </row>
    <row r="47" spans="1:72" ht="11.25">
      <c r="A47" s="45" t="s">
        <v>109</v>
      </c>
      <c r="B47" s="63"/>
      <c r="C47" s="43" t="s">
        <v>76</v>
      </c>
      <c r="D47" s="39" t="str">
        <f>BT47</f>
        <v>S/O</v>
      </c>
      <c r="E47" s="472" t="s">
        <v>88</v>
      </c>
      <c r="F47" s="473">
        <f>BR47</f>
        <v>0</v>
      </c>
      <c r="G47" s="83">
        <v>50</v>
      </c>
      <c r="H47" s="144"/>
      <c r="I47" s="79">
        <v>1705528</v>
      </c>
      <c r="J47" s="61"/>
      <c r="K47" s="351">
        <v>46174</v>
      </c>
      <c r="L47" s="352"/>
      <c r="M47" s="61"/>
      <c r="N47" s="351">
        <v>46237</v>
      </c>
      <c r="O47" s="352"/>
      <c r="P47" s="33"/>
      <c r="Q47" s="37"/>
      <c r="R47" s="36">
        <f>IF($D$18="YES", (Q47), (0))</f>
        <v>0</v>
      </c>
      <c r="S47" s="33"/>
      <c r="T47" s="37"/>
      <c r="U47" s="36">
        <f>IF($D$18="YES", (T47), (0))</f>
        <v>0</v>
      </c>
      <c r="V47" s="33"/>
      <c r="W47" s="37"/>
      <c r="X47" s="36">
        <f>IF($D$18="YES", (W47), (0))</f>
        <v>0</v>
      </c>
      <c r="Y47" s="33"/>
      <c r="Z47" s="37"/>
      <c r="AA47" s="36">
        <f>IF($D$18="YES", (Z47), (0))</f>
        <v>0</v>
      </c>
      <c r="AB47" s="33"/>
      <c r="AC47" s="143"/>
      <c r="AD47" s="35"/>
      <c r="AE47" s="34"/>
      <c r="AF47" s="33"/>
      <c r="AG47" s="16">
        <f>SUM(Q47,R47,T47,U47,W47,X47,Z47,AA47)</f>
        <v>0</v>
      </c>
      <c r="AH47" s="16"/>
      <c r="AI47" s="32"/>
      <c r="AJ47" s="32">
        <f t="shared" si="50"/>
        <v>0</v>
      </c>
      <c r="AK47" s="32"/>
      <c r="AL47" s="32">
        <f t="shared" si="40"/>
        <v>0</v>
      </c>
      <c r="AM47" s="32"/>
      <c r="AN47" s="32">
        <f t="shared" si="41"/>
        <v>0</v>
      </c>
      <c r="AO47" s="32"/>
      <c r="AP47" s="32">
        <f t="shared" si="42"/>
        <v>0</v>
      </c>
      <c r="AQ47" s="32"/>
      <c r="AR47" s="330">
        <f t="shared" si="51"/>
        <v>0</v>
      </c>
      <c r="AS47" s="32"/>
      <c r="AT47" s="32"/>
      <c r="AU47" s="31">
        <f>(Q47*G47)*F47</f>
        <v>0</v>
      </c>
      <c r="AV47" s="32"/>
      <c r="AW47" s="31">
        <f>(T47*G47)*F47</f>
        <v>0</v>
      </c>
      <c r="AX47" s="32"/>
      <c r="AY47" s="31">
        <f>(W47*G47)*F47</f>
        <v>0</v>
      </c>
      <c r="AZ47" s="32"/>
      <c r="BA47" s="31">
        <f>(Z47*G47)*F47</f>
        <v>0</v>
      </c>
      <c r="BB47" s="32"/>
      <c r="BC47" s="31">
        <f>SUM(AT47:BB47)</f>
        <v>0</v>
      </c>
      <c r="BF47" s="30"/>
      <c r="BG47" s="30"/>
      <c r="BH47" s="30"/>
      <c r="BI47" s="30"/>
      <c r="BJ47" s="30"/>
      <c r="BK47" s="30"/>
      <c r="BL47" s="30"/>
      <c r="BM47" s="30">
        <f>IF($N$18&lt;BM$24,0,IF($N$18&gt;BM$25,0,$BG47))</f>
        <v>0</v>
      </c>
      <c r="BN47" s="30">
        <f>IF($N$18&lt;BN$24,0,IF($N$18&gt;BN$25,0,$BH47))</f>
        <v>0</v>
      </c>
      <c r="BO47" s="30">
        <f>IF($N$18&lt;BO$24,0,IF($N$18&gt;BO$25,0,$BI47))</f>
        <v>0</v>
      </c>
      <c r="BP47" s="30">
        <f>IF($N$18&lt;BP$24,0,IF($N$18&gt;BP$25,0,$BJ47))</f>
        <v>0</v>
      </c>
      <c r="BQ47" s="30">
        <f>IF($N$18&lt;BQ$24,0,IF($N$18&gt;BQ$25,0,$BK47))</f>
        <v>0</v>
      </c>
      <c r="BR47" s="29">
        <f>SUM(BL47:BQ47)</f>
        <v>0</v>
      </c>
      <c r="BT47" s="28" t="s">
        <v>742</v>
      </c>
    </row>
    <row r="48" spans="1:72" ht="11.25">
      <c r="A48" s="45" t="s">
        <v>110</v>
      </c>
      <c r="B48" s="63"/>
      <c r="C48" s="43" t="s">
        <v>76</v>
      </c>
      <c r="D48" s="39">
        <f>BT48</f>
        <v>6</v>
      </c>
      <c r="E48" s="472" t="s">
        <v>88</v>
      </c>
      <c r="F48" s="473">
        <f>BR48</f>
        <v>0</v>
      </c>
      <c r="G48" s="83">
        <v>50</v>
      </c>
      <c r="H48" s="144"/>
      <c r="I48" s="79">
        <v>1705558</v>
      </c>
      <c r="J48" s="61"/>
      <c r="K48" s="351">
        <v>46174</v>
      </c>
      <c r="L48" s="352"/>
      <c r="M48" s="61"/>
      <c r="N48" s="351">
        <v>46237</v>
      </c>
      <c r="O48" s="352"/>
      <c r="P48" s="33"/>
      <c r="Q48" s="37"/>
      <c r="R48" s="36">
        <f>IF($D$18="YES", (Q48), (0))</f>
        <v>0</v>
      </c>
      <c r="S48" s="33"/>
      <c r="T48" s="37"/>
      <c r="U48" s="36">
        <f>IF($D$18="YES", (T48), (0))</f>
        <v>0</v>
      </c>
      <c r="V48" s="33"/>
      <c r="W48" s="37"/>
      <c r="X48" s="36">
        <f>IF($D$18="YES", (W48), (0))</f>
        <v>0</v>
      </c>
      <c r="Y48" s="33"/>
      <c r="Z48" s="37"/>
      <c r="AA48" s="36">
        <f>IF($D$18="YES", (Z48), (0))</f>
        <v>0</v>
      </c>
      <c r="AB48" s="33"/>
      <c r="AC48" s="143"/>
      <c r="AD48" s="35"/>
      <c r="AE48" s="34"/>
      <c r="AF48" s="33"/>
      <c r="AG48" s="16">
        <f>SUM(Q48,R48,T48,U48,W48,X48,Z48,AA48)</f>
        <v>0</v>
      </c>
      <c r="AH48" s="16"/>
      <c r="AI48" s="32"/>
      <c r="AJ48" s="32">
        <f t="shared" ref="AJ48" si="59">Q48*G48</f>
        <v>0</v>
      </c>
      <c r="AK48" s="32"/>
      <c r="AL48" s="32">
        <f t="shared" ref="AL48" si="60">T48*G48</f>
        <v>0</v>
      </c>
      <c r="AM48" s="32"/>
      <c r="AN48" s="32">
        <f t="shared" ref="AN48" si="61">W48*G48</f>
        <v>0</v>
      </c>
      <c r="AO48" s="32"/>
      <c r="AP48" s="32">
        <f t="shared" ref="AP48" si="62">Z48*G48</f>
        <v>0</v>
      </c>
      <c r="AQ48" s="32"/>
      <c r="AR48" s="330">
        <f t="shared" ref="AR48" si="63">SUM(AJ48,AL48,AN48,AP48)</f>
        <v>0</v>
      </c>
      <c r="AS48" s="32"/>
      <c r="AT48" s="32"/>
      <c r="AU48" s="31">
        <f>(Q48*G48)*F48</f>
        <v>0</v>
      </c>
      <c r="AV48" s="32"/>
      <c r="AW48" s="31">
        <f>(T48*G48)*F48</f>
        <v>0</v>
      </c>
      <c r="AX48" s="32"/>
      <c r="AY48" s="31">
        <f>(W48*G48)*F48</f>
        <v>0</v>
      </c>
      <c r="AZ48" s="32"/>
      <c r="BA48" s="31">
        <f>(Z48*G48)*F48</f>
        <v>0</v>
      </c>
      <c r="BB48" s="32"/>
      <c r="BC48" s="31">
        <f>SUM(AT48:BB48)</f>
        <v>0</v>
      </c>
      <c r="BF48" s="30"/>
      <c r="BG48" s="30"/>
      <c r="BH48" s="30"/>
      <c r="BI48" s="30"/>
      <c r="BJ48" s="30"/>
      <c r="BK48" s="30"/>
      <c r="BL48" s="30"/>
      <c r="BM48" s="30">
        <f>IF($N$18&lt;BM$24,0,IF($N$18&gt;BM$25,0,$BG48))</f>
        <v>0</v>
      </c>
      <c r="BN48" s="30">
        <f>IF($N$18&lt;BN$24,0,IF($N$18&gt;BN$25,0,$BH48))</f>
        <v>0</v>
      </c>
      <c r="BO48" s="30">
        <f>IF($N$18&lt;BO$24,0,IF($N$18&gt;BO$25,0,$BI48))</f>
        <v>0</v>
      </c>
      <c r="BP48" s="30">
        <f>IF($N$18&lt;BP$24,0,IF($N$18&gt;BP$25,0,$BJ48))</f>
        <v>0</v>
      </c>
      <c r="BQ48" s="30">
        <f>IF($N$18&lt;BQ$24,0,IF($N$18&gt;BQ$25,0,$BK48))</f>
        <v>0</v>
      </c>
      <c r="BR48" s="29">
        <f>SUM(BL48:BQ48)</f>
        <v>0</v>
      </c>
      <c r="BT48" s="28">
        <v>6</v>
      </c>
    </row>
    <row r="49" spans="1:72" ht="11.25">
      <c r="A49" s="45" t="s">
        <v>111</v>
      </c>
      <c r="B49" s="63"/>
      <c r="C49" s="39"/>
      <c r="D49" s="39">
        <f>BT49</f>
        <v>3</v>
      </c>
      <c r="E49" s="472" t="s">
        <v>88</v>
      </c>
      <c r="F49" s="473">
        <f>BR49</f>
        <v>0</v>
      </c>
      <c r="G49" s="83">
        <v>50</v>
      </c>
      <c r="H49" s="144"/>
      <c r="I49" s="79">
        <v>1705568</v>
      </c>
      <c r="J49" s="61"/>
      <c r="K49" s="351">
        <v>46174</v>
      </c>
      <c r="L49" s="352"/>
      <c r="M49" s="61"/>
      <c r="N49" s="351">
        <v>46237</v>
      </c>
      <c r="O49" s="352"/>
      <c r="P49" s="33"/>
      <c r="Q49" s="37"/>
      <c r="R49" s="36">
        <f>IF($D$18="YES", (Q49), (0))</f>
        <v>0</v>
      </c>
      <c r="S49" s="33"/>
      <c r="T49" s="37"/>
      <c r="U49" s="36">
        <f>IF($D$18="YES", (T49), (0))</f>
        <v>0</v>
      </c>
      <c r="V49" s="33"/>
      <c r="W49" s="37"/>
      <c r="X49" s="36">
        <f>IF($D$18="YES", (W49), (0))</f>
        <v>0</v>
      </c>
      <c r="Y49" s="33"/>
      <c r="Z49" s="37"/>
      <c r="AA49" s="36">
        <f>IF($D$18="YES", (Z49), (0))</f>
        <v>0</v>
      </c>
      <c r="AB49" s="33"/>
      <c r="AC49" s="143"/>
      <c r="AD49" s="35"/>
      <c r="AE49" s="34"/>
      <c r="AF49" s="33"/>
      <c r="AG49" s="16">
        <f>SUM(Q49,R49,T49,U49,W49,X49,Z49,AA49)</f>
        <v>0</v>
      </c>
      <c r="AH49" s="16"/>
      <c r="AI49" s="32"/>
      <c r="AJ49" s="32">
        <f t="shared" si="50"/>
        <v>0</v>
      </c>
      <c r="AK49" s="32"/>
      <c r="AL49" s="32">
        <f t="shared" si="40"/>
        <v>0</v>
      </c>
      <c r="AM49" s="32"/>
      <c r="AN49" s="32">
        <f t="shared" si="41"/>
        <v>0</v>
      </c>
      <c r="AO49" s="32"/>
      <c r="AP49" s="32">
        <f t="shared" si="42"/>
        <v>0</v>
      </c>
      <c r="AQ49" s="32"/>
      <c r="AR49" s="330">
        <f t="shared" si="51"/>
        <v>0</v>
      </c>
      <c r="AS49" s="32"/>
      <c r="AT49" s="32"/>
      <c r="AU49" s="31">
        <f>(Q49*G49)*F49</f>
        <v>0</v>
      </c>
      <c r="AV49" s="32"/>
      <c r="AW49" s="31">
        <f>(T49*G49)*F49</f>
        <v>0</v>
      </c>
      <c r="AX49" s="32"/>
      <c r="AY49" s="31">
        <f>(W49*G49)*F49</f>
        <v>0</v>
      </c>
      <c r="AZ49" s="32"/>
      <c r="BA49" s="31">
        <f>(Z49*G49)*F49</f>
        <v>0</v>
      </c>
      <c r="BB49" s="32"/>
      <c r="BC49" s="31">
        <f>SUM(AT49:BB49)</f>
        <v>0</v>
      </c>
      <c r="BF49" s="30"/>
      <c r="BG49" s="30"/>
      <c r="BH49" s="30"/>
      <c r="BI49" s="30"/>
      <c r="BJ49" s="30"/>
      <c r="BK49" s="30"/>
      <c r="BL49" s="30"/>
      <c r="BM49" s="30">
        <f>IF($N$18&lt;BM$24,0,IF($N$18&gt;BM$25,0,$BG49))</f>
        <v>0</v>
      </c>
      <c r="BN49" s="30">
        <f>IF($N$18&lt;BN$24,0,IF($N$18&gt;BN$25,0,$BH49))</f>
        <v>0</v>
      </c>
      <c r="BO49" s="30">
        <f>IF($N$18&lt;BO$24,0,IF($N$18&gt;BO$25,0,$BI49))</f>
        <v>0</v>
      </c>
      <c r="BP49" s="30">
        <f>IF($N$18&lt;BP$24,0,IF($N$18&gt;BP$25,0,$BJ49))</f>
        <v>0</v>
      </c>
      <c r="BQ49" s="30">
        <f>IF($N$18&lt;BQ$24,0,IF($N$18&gt;BQ$25,0,$BK49))</f>
        <v>0</v>
      </c>
      <c r="BR49" s="29">
        <f>SUM(BL49:BQ49)</f>
        <v>0</v>
      </c>
      <c r="BT49" s="28">
        <v>3</v>
      </c>
    </row>
    <row r="50" spans="1:72" ht="11.25">
      <c r="A50" s="45" t="s">
        <v>112</v>
      </c>
      <c r="B50" s="63"/>
      <c r="C50" s="39"/>
      <c r="D50" s="39">
        <f>BT50</f>
        <v>15</v>
      </c>
      <c r="E50" s="472" t="s">
        <v>88</v>
      </c>
      <c r="F50" s="473">
        <f>BR50</f>
        <v>0</v>
      </c>
      <c r="G50" s="83">
        <v>50</v>
      </c>
      <c r="H50" s="144"/>
      <c r="I50" s="79">
        <v>1705588</v>
      </c>
      <c r="J50" s="61"/>
      <c r="K50" s="351">
        <v>46174</v>
      </c>
      <c r="L50" s="352"/>
      <c r="M50" s="61"/>
      <c r="N50" s="351">
        <v>46237</v>
      </c>
      <c r="O50" s="352"/>
      <c r="P50" s="33"/>
      <c r="Q50" s="37"/>
      <c r="R50" s="36">
        <f>IF($D$18="YES", (Q50), (0))</f>
        <v>0</v>
      </c>
      <c r="S50" s="33"/>
      <c r="T50" s="37"/>
      <c r="U50" s="36">
        <f>IF($D$18="YES", (T50), (0))</f>
        <v>0</v>
      </c>
      <c r="V50" s="33"/>
      <c r="W50" s="37"/>
      <c r="X50" s="36">
        <f>IF($D$18="YES", (W50), (0))</f>
        <v>0</v>
      </c>
      <c r="Y50" s="33"/>
      <c r="Z50" s="37"/>
      <c r="AA50" s="36">
        <f>IF($D$18="YES", (Z50), (0))</f>
        <v>0</v>
      </c>
      <c r="AB50" s="33"/>
      <c r="AC50" s="143"/>
      <c r="AD50" s="35"/>
      <c r="AE50" s="34"/>
      <c r="AF50" s="33"/>
      <c r="AG50" s="16">
        <f>SUM(Q50,R50,T50,U50,W50,X50,Z50,AA50)</f>
        <v>0</v>
      </c>
      <c r="AH50" s="16"/>
      <c r="AI50" s="32"/>
      <c r="AJ50" s="32">
        <f t="shared" si="50"/>
        <v>0</v>
      </c>
      <c r="AK50" s="32"/>
      <c r="AL50" s="32">
        <f t="shared" si="40"/>
        <v>0</v>
      </c>
      <c r="AM50" s="32"/>
      <c r="AN50" s="32">
        <f t="shared" si="41"/>
        <v>0</v>
      </c>
      <c r="AO50" s="32"/>
      <c r="AP50" s="32">
        <f t="shared" si="42"/>
        <v>0</v>
      </c>
      <c r="AQ50" s="32"/>
      <c r="AR50" s="330">
        <f t="shared" si="51"/>
        <v>0</v>
      </c>
      <c r="AS50" s="32"/>
      <c r="AT50" s="32"/>
      <c r="AU50" s="31">
        <f>(Q50*G50)*F50</f>
        <v>0</v>
      </c>
      <c r="AV50" s="32"/>
      <c r="AW50" s="31">
        <f>(T50*G50)*F50</f>
        <v>0</v>
      </c>
      <c r="AX50" s="32"/>
      <c r="AY50" s="31">
        <f>(W50*G50)*F50</f>
        <v>0</v>
      </c>
      <c r="AZ50" s="32"/>
      <c r="BA50" s="31">
        <f>(Z50*G50)*F50</f>
        <v>0</v>
      </c>
      <c r="BB50" s="32"/>
      <c r="BC50" s="31">
        <f>SUM(AT50:BB50)</f>
        <v>0</v>
      </c>
      <c r="BF50" s="30"/>
      <c r="BG50" s="30"/>
      <c r="BH50" s="30"/>
      <c r="BI50" s="30"/>
      <c r="BJ50" s="30"/>
      <c r="BK50" s="30"/>
      <c r="BL50" s="30"/>
      <c r="BM50" s="30">
        <f>IF($N$18&lt;BM$24,0,IF($N$18&gt;BM$25,0,$BG50))</f>
        <v>0</v>
      </c>
      <c r="BN50" s="30">
        <f>IF($N$18&lt;BN$24,0,IF($N$18&gt;BN$25,0,$BH50))</f>
        <v>0</v>
      </c>
      <c r="BO50" s="30">
        <f>IF($N$18&lt;BO$24,0,IF($N$18&gt;BO$25,0,$BI50))</f>
        <v>0</v>
      </c>
      <c r="BP50" s="30">
        <f>IF($N$18&lt;BP$24,0,IF($N$18&gt;BP$25,0,$BJ50))</f>
        <v>0</v>
      </c>
      <c r="BQ50" s="30">
        <f>IF($N$18&lt;BQ$24,0,IF($N$18&gt;BQ$25,0,$BK50))</f>
        <v>0</v>
      </c>
      <c r="BR50" s="29">
        <f>SUM(BL50:BQ50)</f>
        <v>0</v>
      </c>
      <c r="BT50" s="28">
        <v>15</v>
      </c>
    </row>
    <row r="51" spans="1:72" ht="15" customHeight="1">
      <c r="A51" s="60" t="s">
        <v>113</v>
      </c>
      <c r="B51" s="142"/>
      <c r="C51" s="58"/>
      <c r="D51" s="57"/>
      <c r="E51" s="472"/>
      <c r="F51" s="473"/>
      <c r="G51" s="128"/>
      <c r="H51" s="49"/>
      <c r="I51" s="48"/>
      <c r="J51" s="16"/>
      <c r="K51" s="355"/>
      <c r="L51" s="355"/>
      <c r="M51" s="16"/>
      <c r="N51" s="355"/>
      <c r="O51" s="355"/>
      <c r="P51" s="33"/>
      <c r="Q51" s="16"/>
      <c r="R51" s="56"/>
      <c r="S51" s="33"/>
      <c r="T51" s="16"/>
      <c r="U51" s="56"/>
      <c r="V51" s="33"/>
      <c r="W51" s="16"/>
      <c r="X51" s="56"/>
      <c r="Y51" s="33"/>
      <c r="Z51" s="16"/>
      <c r="AA51" s="56"/>
      <c r="AB51" s="33"/>
      <c r="AC51" s="33"/>
      <c r="AD51" s="35"/>
      <c r="AE51" s="46"/>
      <c r="AF51" s="33"/>
      <c r="AG51" s="16">
        <f>SUM(AG52:AG52)</f>
        <v>0</v>
      </c>
      <c r="AH51" s="16"/>
      <c r="AI51" s="32"/>
      <c r="AJ51" s="32">
        <f t="shared" si="50"/>
        <v>0</v>
      </c>
      <c r="AK51" s="32"/>
      <c r="AL51" s="32">
        <f t="shared" si="40"/>
        <v>0</v>
      </c>
      <c r="AM51" s="32"/>
      <c r="AN51" s="32">
        <f t="shared" si="41"/>
        <v>0</v>
      </c>
      <c r="AO51" s="32"/>
      <c r="AP51" s="32">
        <f t="shared" si="42"/>
        <v>0</v>
      </c>
      <c r="AQ51" s="32"/>
      <c r="AR51" s="330">
        <f t="shared" si="51"/>
        <v>0</v>
      </c>
      <c r="AS51" s="32"/>
      <c r="AT51" s="32"/>
      <c r="AU51" s="31"/>
      <c r="AV51" s="32"/>
      <c r="AW51" s="31"/>
      <c r="AX51" s="32"/>
      <c r="AY51" s="31"/>
      <c r="AZ51" s="32"/>
      <c r="BA51" s="31"/>
      <c r="BB51" s="32"/>
      <c r="BC51" s="31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29"/>
      <c r="BT51" s="28" t="e">
        <v>#N/A</v>
      </c>
    </row>
    <row r="52" spans="1:72" ht="11.25">
      <c r="A52" s="45" t="s">
        <v>114</v>
      </c>
      <c r="B52" s="63"/>
      <c r="C52" s="39"/>
      <c r="D52" s="39">
        <f>BT52</f>
        <v>13</v>
      </c>
      <c r="E52" s="472" t="s">
        <v>115</v>
      </c>
      <c r="F52" s="473">
        <f>BR52</f>
        <v>0</v>
      </c>
      <c r="G52" s="127">
        <v>100</v>
      </c>
      <c r="H52" s="62"/>
      <c r="I52" s="40">
        <v>6062010012</v>
      </c>
      <c r="J52" s="61"/>
      <c r="K52" s="351">
        <v>46272</v>
      </c>
      <c r="L52" s="352"/>
      <c r="M52" s="61"/>
      <c r="N52" s="351">
        <v>46307</v>
      </c>
      <c r="O52" s="352"/>
      <c r="P52" s="33"/>
      <c r="Q52" s="37"/>
      <c r="R52" s="36">
        <f>IF($D$18="YES", (Q52), (0))</f>
        <v>0</v>
      </c>
      <c r="S52" s="33"/>
      <c r="T52" s="37"/>
      <c r="U52" s="36">
        <f>IF($D$18="YES", (T52), (0))</f>
        <v>0</v>
      </c>
      <c r="V52" s="33"/>
      <c r="W52" s="37"/>
      <c r="X52" s="36">
        <f>IF($D$18="YES", (W52), (0))</f>
        <v>0</v>
      </c>
      <c r="Y52" s="33"/>
      <c r="Z52" s="37"/>
      <c r="AA52" s="36">
        <f>IF($D$18="YES", (Z52), (0))</f>
        <v>0</v>
      </c>
      <c r="AB52" s="33"/>
      <c r="AC52" s="143"/>
      <c r="AD52" s="35"/>
      <c r="AE52" s="34"/>
      <c r="AF52" s="33"/>
      <c r="AG52" s="16">
        <f>SUM(Q52,R52,T52,U52,W52,X52,Z52,AA52)</f>
        <v>0</v>
      </c>
      <c r="AH52" s="16"/>
      <c r="AI52" s="32"/>
      <c r="AJ52" s="32">
        <f t="shared" si="50"/>
        <v>0</v>
      </c>
      <c r="AK52" s="32"/>
      <c r="AL52" s="32">
        <f t="shared" si="40"/>
        <v>0</v>
      </c>
      <c r="AM52" s="32"/>
      <c r="AN52" s="32">
        <f t="shared" si="41"/>
        <v>0</v>
      </c>
      <c r="AO52" s="32"/>
      <c r="AP52" s="32">
        <f t="shared" si="42"/>
        <v>0</v>
      </c>
      <c r="AQ52" s="32"/>
      <c r="AR52" s="330">
        <f t="shared" si="51"/>
        <v>0</v>
      </c>
      <c r="AS52" s="32"/>
      <c r="AT52" s="32"/>
      <c r="AU52" s="31">
        <f>(Q52*G52)*F52</f>
        <v>0</v>
      </c>
      <c r="AV52" s="32"/>
      <c r="AW52" s="31">
        <f>(T52*G52)*F52</f>
        <v>0</v>
      </c>
      <c r="AX52" s="32"/>
      <c r="AY52" s="31">
        <f>(W52*G52)*F52</f>
        <v>0</v>
      </c>
      <c r="AZ52" s="32"/>
      <c r="BA52" s="31">
        <f>(Z52*G52)*F52</f>
        <v>0</v>
      </c>
      <c r="BB52" s="32"/>
      <c r="BC52" s="31">
        <f>SUM(AT52:BB52)</f>
        <v>0</v>
      </c>
      <c r="BF52" s="30"/>
      <c r="BG52" s="30"/>
      <c r="BH52" s="30"/>
      <c r="BI52" s="30"/>
      <c r="BJ52" s="30"/>
      <c r="BK52" s="30"/>
      <c r="BL52" s="30"/>
      <c r="BM52" s="30">
        <f>IF($N$18&lt;BM$24,0,IF($N$18&gt;BM$25,0,$BG52))</f>
        <v>0</v>
      </c>
      <c r="BN52" s="30">
        <f>IF($N$18&lt;BN$24,0,IF($N$18&gt;BN$25,0,$BH52))</f>
        <v>0</v>
      </c>
      <c r="BO52" s="30">
        <f>IF($N$18&lt;BO$24,0,IF($N$18&gt;BO$25,0,$BI52))</f>
        <v>0</v>
      </c>
      <c r="BP52" s="30">
        <f>IF($N$18&lt;BP$24,0,IF($N$18&gt;BP$25,0,$BJ52))</f>
        <v>0</v>
      </c>
      <c r="BQ52" s="30">
        <f>IF($N$18&lt;BQ$24,0,IF($N$18&gt;BQ$25,0,$BK52))</f>
        <v>0</v>
      </c>
      <c r="BR52" s="29">
        <f>SUM(BL52:BQ52)</f>
        <v>0</v>
      </c>
      <c r="BT52" s="28">
        <v>13</v>
      </c>
    </row>
    <row r="53" spans="1:72" ht="15" customHeight="1">
      <c r="A53" s="60" t="s">
        <v>116</v>
      </c>
      <c r="B53" s="142"/>
      <c r="C53" s="58"/>
      <c r="D53" s="57"/>
      <c r="E53" s="476"/>
      <c r="F53" s="477"/>
      <c r="G53" s="128"/>
      <c r="H53" s="49"/>
      <c r="I53" s="48"/>
      <c r="J53" s="16"/>
      <c r="K53" s="355"/>
      <c r="L53" s="355"/>
      <c r="M53" s="16"/>
      <c r="N53" s="355"/>
      <c r="O53" s="355"/>
      <c r="P53" s="33"/>
      <c r="Q53" s="16"/>
      <c r="R53" s="56"/>
      <c r="S53" s="33"/>
      <c r="T53" s="16"/>
      <c r="U53" s="56"/>
      <c r="V53" s="33"/>
      <c r="W53" s="16"/>
      <c r="X53" s="56"/>
      <c r="Y53" s="33"/>
      <c r="Z53" s="16"/>
      <c r="AA53" s="56"/>
      <c r="AB53" s="33"/>
      <c r="AC53" s="33"/>
      <c r="AD53" s="35"/>
      <c r="AE53" s="46"/>
      <c r="AF53" s="33"/>
      <c r="AG53" s="16">
        <f>SUM(AG54:AG59)</f>
        <v>0</v>
      </c>
      <c r="AH53" s="16"/>
      <c r="AI53" s="32"/>
      <c r="AJ53" s="32">
        <f t="shared" si="50"/>
        <v>0</v>
      </c>
      <c r="AK53" s="32"/>
      <c r="AL53" s="32">
        <f t="shared" si="40"/>
        <v>0</v>
      </c>
      <c r="AM53" s="32"/>
      <c r="AN53" s="32">
        <f t="shared" si="41"/>
        <v>0</v>
      </c>
      <c r="AO53" s="32"/>
      <c r="AP53" s="32">
        <f t="shared" si="42"/>
        <v>0</v>
      </c>
      <c r="AQ53" s="32"/>
      <c r="AR53" s="330">
        <f t="shared" si="51"/>
        <v>0</v>
      </c>
      <c r="AS53" s="32"/>
      <c r="AT53" s="32"/>
      <c r="AU53" s="31"/>
      <c r="AV53" s="32"/>
      <c r="AW53" s="31"/>
      <c r="AX53" s="32"/>
      <c r="AY53" s="31"/>
      <c r="AZ53" s="32"/>
      <c r="BA53" s="31"/>
      <c r="BB53" s="32"/>
      <c r="BC53" s="31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29"/>
      <c r="BT53" s="28" t="e">
        <v>#N/A</v>
      </c>
    </row>
    <row r="54" spans="1:72" ht="11.1" customHeight="1">
      <c r="A54" s="74" t="s">
        <v>117</v>
      </c>
      <c r="B54" s="142"/>
      <c r="C54" s="73"/>
      <c r="D54" s="72"/>
      <c r="E54" s="474"/>
      <c r="F54" s="475"/>
      <c r="G54" s="128"/>
      <c r="H54" s="49"/>
      <c r="I54" s="48"/>
      <c r="J54" s="16"/>
      <c r="K54" s="354"/>
      <c r="L54" s="354"/>
      <c r="M54" s="16"/>
      <c r="N54" s="354"/>
      <c r="O54" s="354"/>
      <c r="P54" s="33"/>
      <c r="Q54" s="16"/>
      <c r="R54" s="64"/>
      <c r="S54" s="33"/>
      <c r="T54" s="16"/>
      <c r="U54" s="64"/>
      <c r="V54" s="33"/>
      <c r="W54" s="16"/>
      <c r="X54" s="64"/>
      <c r="Y54" s="33"/>
      <c r="Z54" s="16"/>
      <c r="AA54" s="64"/>
      <c r="AB54" s="33"/>
      <c r="AC54" s="33"/>
      <c r="AD54" s="35"/>
      <c r="AE54" s="46"/>
      <c r="AF54" s="33"/>
      <c r="AG54" s="16">
        <f>SUM(AG55:AG59)</f>
        <v>0</v>
      </c>
      <c r="AH54" s="16"/>
      <c r="AI54" s="32"/>
      <c r="AJ54" s="32">
        <f t="shared" si="50"/>
        <v>0</v>
      </c>
      <c r="AK54" s="32"/>
      <c r="AL54" s="32"/>
      <c r="AM54" s="32"/>
      <c r="AN54" s="32"/>
      <c r="AO54" s="32"/>
      <c r="AP54" s="32"/>
      <c r="AQ54" s="32"/>
      <c r="AR54" s="330">
        <f t="shared" si="51"/>
        <v>0</v>
      </c>
      <c r="AS54" s="32"/>
      <c r="AT54" s="32"/>
      <c r="AU54" s="31"/>
      <c r="AV54" s="32"/>
      <c r="AW54" s="31"/>
      <c r="AX54" s="32"/>
      <c r="AY54" s="31"/>
      <c r="AZ54" s="32"/>
      <c r="BA54" s="31"/>
      <c r="BB54" s="32"/>
      <c r="BC54" s="31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9"/>
      <c r="BT54" s="28" t="e">
        <v>#N/A</v>
      </c>
    </row>
    <row r="55" spans="1:72" ht="11.25">
      <c r="A55" s="45" t="s">
        <v>118</v>
      </c>
      <c r="B55" s="63" t="s">
        <v>119</v>
      </c>
      <c r="C55" s="39"/>
      <c r="D55" s="39">
        <f>BT55</f>
        <v>29</v>
      </c>
      <c r="E55" s="472" t="s">
        <v>88</v>
      </c>
      <c r="F55" s="473">
        <f>BR55</f>
        <v>0</v>
      </c>
      <c r="G55" s="83">
        <v>50</v>
      </c>
      <c r="H55" s="62"/>
      <c r="I55" s="79">
        <v>1910118</v>
      </c>
      <c r="J55" s="61"/>
      <c r="K55" s="351">
        <v>46174</v>
      </c>
      <c r="L55" s="352"/>
      <c r="M55" s="61"/>
      <c r="N55" s="351">
        <v>46237</v>
      </c>
      <c r="O55" s="352"/>
      <c r="P55" s="33"/>
      <c r="Q55" s="37"/>
      <c r="R55" s="36">
        <f>IF($D$18="YES", (Q55), (0))</f>
        <v>0</v>
      </c>
      <c r="S55" s="33"/>
      <c r="T55" s="37"/>
      <c r="U55" s="36">
        <f>IF($D$18="YES", (T55), (0))</f>
        <v>0</v>
      </c>
      <c r="V55" s="33"/>
      <c r="W55" s="37"/>
      <c r="X55" s="36">
        <f>IF($D$18="YES", (W55), (0))</f>
        <v>0</v>
      </c>
      <c r="Y55" s="33"/>
      <c r="Z55" s="37"/>
      <c r="AA55" s="36">
        <f>IF($D$18="YES", (Z55), (0))</f>
        <v>0</v>
      </c>
      <c r="AB55" s="33"/>
      <c r="AC55" s="143"/>
      <c r="AD55" s="35"/>
      <c r="AE55" s="34"/>
      <c r="AF55" s="33"/>
      <c r="AG55" s="16">
        <f>SUM(Q55,R55,T55,U55,W55,X55,Z55,AA55)</f>
        <v>0</v>
      </c>
      <c r="AH55" s="16"/>
      <c r="AI55" s="32"/>
      <c r="AJ55" s="32">
        <f t="shared" si="50"/>
        <v>0</v>
      </c>
      <c r="AK55" s="32"/>
      <c r="AL55" s="32">
        <f t="shared" ref="AL55:AL60" si="64">T55*G55</f>
        <v>0</v>
      </c>
      <c r="AM55" s="32"/>
      <c r="AN55" s="32">
        <f t="shared" ref="AN55:AN60" si="65">W55*G55</f>
        <v>0</v>
      </c>
      <c r="AO55" s="32"/>
      <c r="AP55" s="32">
        <f t="shared" ref="AP55:AP60" si="66">Z55*G55</f>
        <v>0</v>
      </c>
      <c r="AQ55" s="32"/>
      <c r="AR55" s="330">
        <f t="shared" si="51"/>
        <v>0</v>
      </c>
      <c r="AS55" s="32"/>
      <c r="AT55" s="32"/>
      <c r="AU55" s="31">
        <f>(Q55*G55)*F55</f>
        <v>0</v>
      </c>
      <c r="AV55" s="32"/>
      <c r="AW55" s="31">
        <f>(T55*G55)*F55</f>
        <v>0</v>
      </c>
      <c r="AX55" s="32"/>
      <c r="AY55" s="31">
        <f>(W55*G55)*F55</f>
        <v>0</v>
      </c>
      <c r="AZ55" s="32"/>
      <c r="BA55" s="31">
        <f>(Z55*G55)*F55</f>
        <v>0</v>
      </c>
      <c r="BB55" s="32"/>
      <c r="BC55" s="31">
        <f>SUM(AT55:BB55)</f>
        <v>0</v>
      </c>
      <c r="BF55" s="30"/>
      <c r="BG55" s="30"/>
      <c r="BH55" s="30"/>
      <c r="BI55" s="30"/>
      <c r="BJ55" s="30"/>
      <c r="BK55" s="30"/>
      <c r="BL55" s="30"/>
      <c r="BM55" s="30">
        <f>IF($N$18&lt;BM$24,0,IF($N$18&gt;BM$25,0,$BG55))</f>
        <v>0</v>
      </c>
      <c r="BN55" s="30">
        <f>IF($N$18&lt;BN$24,0,IF($N$18&gt;BN$25,0,$BH55))</f>
        <v>0</v>
      </c>
      <c r="BO55" s="30">
        <f>IF($N$18&lt;BO$24,0,IF($N$18&gt;BO$25,0,$BI55))</f>
        <v>0</v>
      </c>
      <c r="BP55" s="30">
        <f>IF($N$18&lt;BP$24,0,IF($N$18&gt;BP$25,0,$BJ55))</f>
        <v>0</v>
      </c>
      <c r="BQ55" s="30">
        <f>IF($N$18&lt;BQ$24,0,IF($N$18&gt;BQ$25,0,$BK55))</f>
        <v>0</v>
      </c>
      <c r="BR55" s="29">
        <f>SUM(BL55:BQ55)</f>
        <v>0</v>
      </c>
      <c r="BT55" s="28">
        <v>29</v>
      </c>
    </row>
    <row r="56" spans="1:72" ht="11.25">
      <c r="A56" s="45" t="s">
        <v>120</v>
      </c>
      <c r="B56" s="63" t="s">
        <v>121</v>
      </c>
      <c r="C56" s="39"/>
      <c r="D56" s="39">
        <f>BT56</f>
        <v>23</v>
      </c>
      <c r="E56" s="472" t="s">
        <v>88</v>
      </c>
      <c r="F56" s="473">
        <f>BR56</f>
        <v>0</v>
      </c>
      <c r="G56" s="83">
        <v>50</v>
      </c>
      <c r="H56" s="62"/>
      <c r="I56" s="79">
        <v>1910038</v>
      </c>
      <c r="J56" s="61"/>
      <c r="K56" s="351">
        <v>46174</v>
      </c>
      <c r="L56" s="352"/>
      <c r="M56" s="61"/>
      <c r="N56" s="351">
        <v>46237</v>
      </c>
      <c r="O56" s="352"/>
      <c r="P56" s="33"/>
      <c r="Q56" s="37"/>
      <c r="R56" s="36">
        <f>IF($D$18="YES", (Q56), (0))</f>
        <v>0</v>
      </c>
      <c r="S56" s="33"/>
      <c r="T56" s="37"/>
      <c r="U56" s="36">
        <f>IF($D$18="YES", (T56), (0))</f>
        <v>0</v>
      </c>
      <c r="V56" s="33"/>
      <c r="W56" s="37"/>
      <c r="X56" s="36">
        <f>IF($D$18="YES", (W56), (0))</f>
        <v>0</v>
      </c>
      <c r="Y56" s="33"/>
      <c r="Z56" s="37"/>
      <c r="AA56" s="36">
        <f>IF($D$18="YES", (Z56), (0))</f>
        <v>0</v>
      </c>
      <c r="AB56" s="33"/>
      <c r="AC56" s="143"/>
      <c r="AD56" s="35"/>
      <c r="AE56" s="34"/>
      <c r="AF56" s="33"/>
      <c r="AG56" s="16">
        <f>SUM(Q56,R56,T56,U56,W56,X56,Z56,AA56)</f>
        <v>0</v>
      </c>
      <c r="AH56" s="16"/>
      <c r="AI56" s="32"/>
      <c r="AJ56" s="32">
        <f t="shared" si="50"/>
        <v>0</v>
      </c>
      <c r="AK56" s="32"/>
      <c r="AL56" s="32">
        <f t="shared" si="64"/>
        <v>0</v>
      </c>
      <c r="AM56" s="32"/>
      <c r="AN56" s="32">
        <f t="shared" si="65"/>
        <v>0</v>
      </c>
      <c r="AO56" s="32"/>
      <c r="AP56" s="32">
        <f t="shared" si="66"/>
        <v>0</v>
      </c>
      <c r="AQ56" s="32"/>
      <c r="AR56" s="330">
        <f t="shared" si="51"/>
        <v>0</v>
      </c>
      <c r="AS56" s="32"/>
      <c r="AT56" s="32"/>
      <c r="AU56" s="31">
        <f>(Q56*G56)*F56</f>
        <v>0</v>
      </c>
      <c r="AV56" s="32"/>
      <c r="AW56" s="31">
        <f>(T56*G56)*F56</f>
        <v>0</v>
      </c>
      <c r="AX56" s="32"/>
      <c r="AY56" s="31">
        <f>(W56*G56)*F56</f>
        <v>0</v>
      </c>
      <c r="AZ56" s="32"/>
      <c r="BA56" s="31">
        <f>(Z56*G56)*F56</f>
        <v>0</v>
      </c>
      <c r="BB56" s="32"/>
      <c r="BC56" s="31">
        <f>SUM(AT56:BB56)</f>
        <v>0</v>
      </c>
      <c r="BF56" s="30"/>
      <c r="BG56" s="30"/>
      <c r="BH56" s="30"/>
      <c r="BI56" s="30"/>
      <c r="BJ56" s="30"/>
      <c r="BK56" s="30"/>
      <c r="BL56" s="30"/>
      <c r="BM56" s="30">
        <f>IF($N$18&lt;BM$24,0,IF($N$18&gt;BM$25,0,$BG56))</f>
        <v>0</v>
      </c>
      <c r="BN56" s="30">
        <f>IF($N$18&lt;BN$24,0,IF($N$18&gt;BN$25,0,$BH56))</f>
        <v>0</v>
      </c>
      <c r="BO56" s="30">
        <f>IF($N$18&lt;BO$24,0,IF($N$18&gt;BO$25,0,$BI56))</f>
        <v>0</v>
      </c>
      <c r="BP56" s="30">
        <f>IF($N$18&lt;BP$24,0,IF($N$18&gt;BP$25,0,$BJ56))</f>
        <v>0</v>
      </c>
      <c r="BQ56" s="30">
        <f>IF($N$18&lt;BQ$24,0,IF($N$18&gt;BQ$25,0,$BK56))</f>
        <v>0</v>
      </c>
      <c r="BR56" s="29">
        <f>SUM(BL56:BQ56)</f>
        <v>0</v>
      </c>
      <c r="BT56" s="28">
        <v>23</v>
      </c>
    </row>
    <row r="57" spans="1:72" ht="11.25">
      <c r="A57" s="45" t="s">
        <v>122</v>
      </c>
      <c r="B57" s="63" t="s">
        <v>123</v>
      </c>
      <c r="C57" s="39"/>
      <c r="D57" s="39">
        <f>BT57</f>
        <v>39</v>
      </c>
      <c r="E57" s="472" t="s">
        <v>88</v>
      </c>
      <c r="F57" s="473">
        <f>BR57</f>
        <v>0</v>
      </c>
      <c r="G57" s="83">
        <v>50</v>
      </c>
      <c r="H57" s="62"/>
      <c r="I57" s="79">
        <v>1910108</v>
      </c>
      <c r="J57" s="61"/>
      <c r="K57" s="351">
        <v>46174</v>
      </c>
      <c r="L57" s="352"/>
      <c r="M57" s="61"/>
      <c r="N57" s="351">
        <v>46237</v>
      </c>
      <c r="O57" s="352"/>
      <c r="P57" s="33"/>
      <c r="Q57" s="37"/>
      <c r="R57" s="36">
        <f>IF($D$18="YES", (Q57), (0))</f>
        <v>0</v>
      </c>
      <c r="S57" s="33"/>
      <c r="T57" s="37"/>
      <c r="U57" s="36">
        <f>IF($D$18="YES", (T57), (0))</f>
        <v>0</v>
      </c>
      <c r="V57" s="33"/>
      <c r="W57" s="37"/>
      <c r="X57" s="36">
        <f>IF($D$18="YES", (W57), (0))</f>
        <v>0</v>
      </c>
      <c r="Y57" s="33"/>
      <c r="Z57" s="37"/>
      <c r="AA57" s="36">
        <f>IF($D$18="YES", (Z57), (0))</f>
        <v>0</v>
      </c>
      <c r="AB57" s="33"/>
      <c r="AC57" s="143"/>
      <c r="AD57" s="35"/>
      <c r="AE57" s="34"/>
      <c r="AF57" s="33"/>
      <c r="AG57" s="16">
        <f>SUM(Q57,R57,T57,U57,W57,X57,Z57,AA57)</f>
        <v>0</v>
      </c>
      <c r="AH57" s="16"/>
      <c r="AI57" s="32"/>
      <c r="AJ57" s="32">
        <f t="shared" si="50"/>
        <v>0</v>
      </c>
      <c r="AK57" s="32"/>
      <c r="AL57" s="32">
        <f t="shared" si="64"/>
        <v>0</v>
      </c>
      <c r="AM57" s="32"/>
      <c r="AN57" s="32">
        <f t="shared" si="65"/>
        <v>0</v>
      </c>
      <c r="AO57" s="32"/>
      <c r="AP57" s="32">
        <f t="shared" si="66"/>
        <v>0</v>
      </c>
      <c r="AQ57" s="32"/>
      <c r="AR57" s="330">
        <f t="shared" si="51"/>
        <v>0</v>
      </c>
      <c r="AS57" s="32"/>
      <c r="AT57" s="32"/>
      <c r="AU57" s="31">
        <f>(Q57*G57)*F57</f>
        <v>0</v>
      </c>
      <c r="AV57" s="32"/>
      <c r="AW57" s="31">
        <f>(T57*G57)*F57</f>
        <v>0</v>
      </c>
      <c r="AX57" s="32"/>
      <c r="AY57" s="31">
        <f>(W57*G57)*F57</f>
        <v>0</v>
      </c>
      <c r="AZ57" s="32"/>
      <c r="BA57" s="31">
        <f>(Z57*G57)*F57</f>
        <v>0</v>
      </c>
      <c r="BB57" s="32"/>
      <c r="BC57" s="31">
        <f>SUM(AT57:BB57)</f>
        <v>0</v>
      </c>
      <c r="BF57" s="30"/>
      <c r="BG57" s="30"/>
      <c r="BH57" s="30"/>
      <c r="BI57" s="30"/>
      <c r="BJ57" s="30"/>
      <c r="BK57" s="30"/>
      <c r="BL57" s="30"/>
      <c r="BM57" s="30">
        <f>IF($N$18&lt;BM$24,0,IF($N$18&gt;BM$25,0,$BG57))</f>
        <v>0</v>
      </c>
      <c r="BN57" s="30">
        <f>IF($N$18&lt;BN$24,0,IF($N$18&gt;BN$25,0,$BH57))</f>
        <v>0</v>
      </c>
      <c r="BO57" s="30">
        <f>IF($N$18&lt;BO$24,0,IF($N$18&gt;BO$25,0,$BI57))</f>
        <v>0</v>
      </c>
      <c r="BP57" s="30">
        <f>IF($N$18&lt;BP$24,0,IF($N$18&gt;BP$25,0,$BJ57))</f>
        <v>0</v>
      </c>
      <c r="BQ57" s="30">
        <f>IF($N$18&lt;BQ$24,0,IF($N$18&gt;BQ$25,0,$BK57))</f>
        <v>0</v>
      </c>
      <c r="BR57" s="29">
        <f>SUM(BL57:BQ57)</f>
        <v>0</v>
      </c>
      <c r="BT57" s="28">
        <v>39</v>
      </c>
    </row>
    <row r="58" spans="1:72" ht="11.25">
      <c r="A58" s="45" t="s">
        <v>124</v>
      </c>
      <c r="B58" s="63" t="s">
        <v>125</v>
      </c>
      <c r="C58" s="39"/>
      <c r="D58" s="39">
        <f>BT58</f>
        <v>44</v>
      </c>
      <c r="E58" s="472" t="s">
        <v>88</v>
      </c>
      <c r="F58" s="473">
        <f>BR58</f>
        <v>0</v>
      </c>
      <c r="G58" s="83">
        <v>50</v>
      </c>
      <c r="H58" s="62"/>
      <c r="I58" s="79">
        <v>1910148</v>
      </c>
      <c r="J58" s="61"/>
      <c r="K58" s="351">
        <v>46174</v>
      </c>
      <c r="L58" s="352"/>
      <c r="M58" s="61"/>
      <c r="N58" s="351">
        <v>46237</v>
      </c>
      <c r="O58" s="352"/>
      <c r="P58" s="33"/>
      <c r="Q58" s="37"/>
      <c r="R58" s="36">
        <f>IF($D$18="YES", (Q58), (0))</f>
        <v>0</v>
      </c>
      <c r="S58" s="33"/>
      <c r="T58" s="37"/>
      <c r="U58" s="36">
        <f>IF($D$18="YES", (T58), (0))</f>
        <v>0</v>
      </c>
      <c r="V58" s="33"/>
      <c r="W58" s="37"/>
      <c r="X58" s="36">
        <f>IF($D$18="YES", (W58), (0))</f>
        <v>0</v>
      </c>
      <c r="Y58" s="33"/>
      <c r="Z58" s="37"/>
      <c r="AA58" s="36">
        <f>IF($D$18="YES", (Z58), (0))</f>
        <v>0</v>
      </c>
      <c r="AB58" s="33"/>
      <c r="AC58" s="143"/>
      <c r="AD58" s="35"/>
      <c r="AE58" s="34"/>
      <c r="AF58" s="33"/>
      <c r="AG58" s="16">
        <f>SUM(Q58,R58,T58,U58,W58,X58,Z58,AA58)</f>
        <v>0</v>
      </c>
      <c r="AH58" s="16"/>
      <c r="AI58" s="32"/>
      <c r="AJ58" s="32">
        <f t="shared" si="50"/>
        <v>0</v>
      </c>
      <c r="AK58" s="32"/>
      <c r="AL58" s="32">
        <f t="shared" si="64"/>
        <v>0</v>
      </c>
      <c r="AM58" s="32"/>
      <c r="AN58" s="32">
        <f t="shared" si="65"/>
        <v>0</v>
      </c>
      <c r="AO58" s="32"/>
      <c r="AP58" s="32">
        <f t="shared" si="66"/>
        <v>0</v>
      </c>
      <c r="AQ58" s="32"/>
      <c r="AR58" s="330">
        <f t="shared" si="51"/>
        <v>0</v>
      </c>
      <c r="AS58" s="32"/>
      <c r="AT58" s="32"/>
      <c r="AU58" s="31">
        <f>(Q58*G58)*F58</f>
        <v>0</v>
      </c>
      <c r="AV58" s="32"/>
      <c r="AW58" s="31">
        <f>(T58*G58)*F58</f>
        <v>0</v>
      </c>
      <c r="AX58" s="32"/>
      <c r="AY58" s="31">
        <f>(W58*G58)*F58</f>
        <v>0</v>
      </c>
      <c r="AZ58" s="32"/>
      <c r="BA58" s="31">
        <f>(Z58*G58)*F58</f>
        <v>0</v>
      </c>
      <c r="BB58" s="32"/>
      <c r="BC58" s="31">
        <f>SUM(AT58:BB58)</f>
        <v>0</v>
      </c>
      <c r="BF58" s="30"/>
      <c r="BG58" s="30"/>
      <c r="BH58" s="30"/>
      <c r="BI58" s="30"/>
      <c r="BJ58" s="30"/>
      <c r="BK58" s="30"/>
      <c r="BL58" s="30"/>
      <c r="BM58" s="30">
        <f>IF($N$18&lt;BM$24,0,IF($N$18&gt;BM$25,0,$BG58))</f>
        <v>0</v>
      </c>
      <c r="BN58" s="30">
        <f>IF($N$18&lt;BN$24,0,IF($N$18&gt;BN$25,0,$BH58))</f>
        <v>0</v>
      </c>
      <c r="BO58" s="30">
        <f>IF($N$18&lt;BO$24,0,IF($N$18&gt;BO$25,0,$BI58))</f>
        <v>0</v>
      </c>
      <c r="BP58" s="30">
        <f>IF($N$18&lt;BP$24,0,IF($N$18&gt;BP$25,0,$BJ58))</f>
        <v>0</v>
      </c>
      <c r="BQ58" s="30">
        <f>IF($N$18&lt;BQ$24,0,IF($N$18&gt;BQ$25,0,$BK58))</f>
        <v>0</v>
      </c>
      <c r="BR58" s="29">
        <f>SUM(BL58:BQ58)</f>
        <v>0</v>
      </c>
      <c r="BT58" s="28">
        <v>44</v>
      </c>
    </row>
    <row r="59" spans="1:72" ht="11.25">
      <c r="A59" s="45" t="s">
        <v>126</v>
      </c>
      <c r="B59" s="63" t="s">
        <v>127</v>
      </c>
      <c r="C59" s="39"/>
      <c r="D59" s="39">
        <f>BT59</f>
        <v>37</v>
      </c>
      <c r="E59" s="472" t="s">
        <v>88</v>
      </c>
      <c r="F59" s="473">
        <f>BR59</f>
        <v>0</v>
      </c>
      <c r="G59" s="83">
        <v>50</v>
      </c>
      <c r="H59" s="62"/>
      <c r="I59" s="79">
        <v>1910178</v>
      </c>
      <c r="J59" s="61"/>
      <c r="K59" s="351">
        <v>46174</v>
      </c>
      <c r="L59" s="352"/>
      <c r="M59" s="61"/>
      <c r="N59" s="351">
        <v>46237</v>
      </c>
      <c r="O59" s="352"/>
      <c r="P59" s="33"/>
      <c r="Q59" s="37"/>
      <c r="R59" s="36">
        <f>IF($D$18="YES", (Q59), (0))</f>
        <v>0</v>
      </c>
      <c r="S59" s="33"/>
      <c r="T59" s="37"/>
      <c r="U59" s="36">
        <f>IF($D$18="YES", (T59), (0))</f>
        <v>0</v>
      </c>
      <c r="V59" s="33"/>
      <c r="W59" s="37"/>
      <c r="X59" s="36">
        <f>IF($D$18="YES", (W59), (0))</f>
        <v>0</v>
      </c>
      <c r="Y59" s="33"/>
      <c r="Z59" s="37"/>
      <c r="AA59" s="36">
        <f>IF($D$18="YES", (Z59), (0))</f>
        <v>0</v>
      </c>
      <c r="AB59" s="33"/>
      <c r="AC59" s="143"/>
      <c r="AD59" s="35"/>
      <c r="AE59" s="34"/>
      <c r="AF59" s="33"/>
      <c r="AG59" s="16">
        <f>SUM(Q59,R59,T59,U59,W59,X59,Z59,AA59)</f>
        <v>0</v>
      </c>
      <c r="AH59" s="16"/>
      <c r="AI59" s="32"/>
      <c r="AJ59" s="32">
        <f t="shared" si="50"/>
        <v>0</v>
      </c>
      <c r="AK59" s="32"/>
      <c r="AL59" s="32">
        <f t="shared" si="64"/>
        <v>0</v>
      </c>
      <c r="AM59" s="32"/>
      <c r="AN59" s="32">
        <f t="shared" si="65"/>
        <v>0</v>
      </c>
      <c r="AO59" s="32"/>
      <c r="AP59" s="32">
        <f t="shared" si="66"/>
        <v>0</v>
      </c>
      <c r="AQ59" s="32"/>
      <c r="AR59" s="330">
        <f t="shared" si="51"/>
        <v>0</v>
      </c>
      <c r="AS59" s="32"/>
      <c r="AT59" s="32"/>
      <c r="AU59" s="31">
        <f>(Q59*G59)*F59</f>
        <v>0</v>
      </c>
      <c r="AV59" s="32"/>
      <c r="AW59" s="31">
        <f>(T59*G59)*F59</f>
        <v>0</v>
      </c>
      <c r="AX59" s="32"/>
      <c r="AY59" s="31">
        <f>(W59*G59)*F59</f>
        <v>0</v>
      </c>
      <c r="AZ59" s="32"/>
      <c r="BA59" s="31">
        <f>(Z59*G59)*F59</f>
        <v>0</v>
      </c>
      <c r="BB59" s="32"/>
      <c r="BC59" s="31">
        <f>SUM(AT59:BB59)</f>
        <v>0</v>
      </c>
      <c r="BF59" s="30"/>
      <c r="BG59" s="30"/>
      <c r="BH59" s="30"/>
      <c r="BI59" s="30"/>
      <c r="BJ59" s="30"/>
      <c r="BK59" s="30"/>
      <c r="BL59" s="30"/>
      <c r="BM59" s="30">
        <f>IF($N$18&lt;BM$24,0,IF($N$18&gt;BM$25,0,$BG59))</f>
        <v>0</v>
      </c>
      <c r="BN59" s="30">
        <f>IF($N$18&lt;BN$24,0,IF($N$18&gt;BN$25,0,$BH59))</f>
        <v>0</v>
      </c>
      <c r="BO59" s="30">
        <f>IF($N$18&lt;BO$24,0,IF($N$18&gt;BO$25,0,$BI59))</f>
        <v>0</v>
      </c>
      <c r="BP59" s="30">
        <f>IF($N$18&lt;BP$24,0,IF($N$18&gt;BP$25,0,$BJ59))</f>
        <v>0</v>
      </c>
      <c r="BQ59" s="30">
        <f>IF($N$18&lt;BQ$24,0,IF($N$18&gt;BQ$25,0,$BK59))</f>
        <v>0</v>
      </c>
      <c r="BR59" s="29">
        <f>SUM(BL59:BQ59)</f>
        <v>0</v>
      </c>
      <c r="BT59" s="28">
        <v>37</v>
      </c>
    </row>
    <row r="60" spans="1:72" ht="15" customHeight="1">
      <c r="A60" s="60" t="s">
        <v>128</v>
      </c>
      <c r="B60" s="59"/>
      <c r="C60" s="58"/>
      <c r="D60" s="57"/>
      <c r="E60" s="476"/>
      <c r="F60" s="477"/>
      <c r="G60" s="128"/>
      <c r="H60" s="49"/>
      <c r="I60" s="48"/>
      <c r="J60" s="16"/>
      <c r="K60" s="355"/>
      <c r="L60" s="355"/>
      <c r="M60" s="16"/>
      <c r="N60" s="355"/>
      <c r="O60" s="355"/>
      <c r="P60" s="33"/>
      <c r="Q60" s="16"/>
      <c r="R60" s="33"/>
      <c r="S60" s="33"/>
      <c r="T60" s="16"/>
      <c r="U60" s="33"/>
      <c r="V60" s="33"/>
      <c r="W60" s="16"/>
      <c r="X60" s="33"/>
      <c r="Y60" s="33"/>
      <c r="Z60" s="16"/>
      <c r="AA60" s="33"/>
      <c r="AB60" s="33"/>
      <c r="AC60" s="33"/>
      <c r="AD60" s="35"/>
      <c r="AE60" s="46"/>
      <c r="AF60" s="33"/>
      <c r="AG60" s="16">
        <f>SUM(AG61:AG66)</f>
        <v>0</v>
      </c>
      <c r="AH60" s="16"/>
      <c r="AI60" s="32"/>
      <c r="AJ60" s="32">
        <f t="shared" si="50"/>
        <v>0</v>
      </c>
      <c r="AK60" s="32"/>
      <c r="AL60" s="32">
        <f t="shared" si="64"/>
        <v>0</v>
      </c>
      <c r="AM60" s="32"/>
      <c r="AN60" s="32">
        <f t="shared" si="65"/>
        <v>0</v>
      </c>
      <c r="AO60" s="32"/>
      <c r="AP60" s="32">
        <f t="shared" si="66"/>
        <v>0</v>
      </c>
      <c r="AQ60" s="32"/>
      <c r="AR60" s="330">
        <f t="shared" si="51"/>
        <v>0</v>
      </c>
      <c r="AS60" s="32"/>
      <c r="AT60" s="32"/>
      <c r="AU60" s="31"/>
      <c r="AV60" s="32"/>
      <c r="AW60" s="31"/>
      <c r="AX60" s="32"/>
      <c r="AY60" s="31"/>
      <c r="AZ60" s="32"/>
      <c r="BA60" s="31"/>
      <c r="BB60" s="32"/>
      <c r="BC60" s="31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29"/>
      <c r="BT60" s="28" t="e">
        <v>#N/A</v>
      </c>
    </row>
    <row r="61" spans="1:72" ht="11.1" customHeight="1">
      <c r="A61" s="74" t="s">
        <v>129</v>
      </c>
      <c r="B61" s="142"/>
      <c r="C61" s="73"/>
      <c r="D61" s="72"/>
      <c r="E61" s="474"/>
      <c r="F61" s="475"/>
      <c r="G61" s="141"/>
      <c r="H61" s="69"/>
      <c r="I61" s="48"/>
      <c r="J61" s="16"/>
      <c r="K61" s="354"/>
      <c r="L61" s="354"/>
      <c r="M61" s="16"/>
      <c r="N61" s="354"/>
      <c r="O61" s="354"/>
      <c r="P61" s="33"/>
      <c r="Q61" s="16"/>
      <c r="R61" s="64"/>
      <c r="S61" s="33"/>
      <c r="T61" s="16"/>
      <c r="U61" s="64"/>
      <c r="V61" s="33"/>
      <c r="W61" s="16"/>
      <c r="X61" s="64"/>
      <c r="Y61" s="33"/>
      <c r="Z61" s="16"/>
      <c r="AA61" s="64"/>
      <c r="AB61" s="33"/>
      <c r="AC61" s="33"/>
      <c r="AD61" s="35"/>
      <c r="AE61" s="46"/>
      <c r="AF61" s="33"/>
      <c r="AG61" s="16">
        <f>SUM(AG62:AG63)</f>
        <v>0</v>
      </c>
      <c r="AH61" s="16"/>
      <c r="AI61" s="32"/>
      <c r="AJ61" s="32">
        <f t="shared" ref="AJ61:AJ62" si="67">Q61*G61</f>
        <v>0</v>
      </c>
      <c r="AK61" s="32"/>
      <c r="AL61" s="32"/>
      <c r="AM61" s="32"/>
      <c r="AN61" s="32"/>
      <c r="AO61" s="32"/>
      <c r="AP61" s="32"/>
      <c r="AQ61" s="32"/>
      <c r="AR61" s="330">
        <f t="shared" ref="AR61:AR62" si="68">SUM(AJ61,AL61,AN61,AP61)</f>
        <v>0</v>
      </c>
      <c r="AS61" s="32"/>
      <c r="AT61" s="32"/>
      <c r="AU61" s="31"/>
      <c r="AV61" s="32"/>
      <c r="AW61" s="31"/>
      <c r="AX61" s="32"/>
      <c r="AY61" s="31"/>
      <c r="AZ61" s="32"/>
      <c r="BA61" s="31"/>
      <c r="BB61" s="32"/>
      <c r="BC61" s="3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29"/>
      <c r="BT61" s="28" t="e">
        <v>#N/A</v>
      </c>
    </row>
    <row r="62" spans="1:72" ht="11.25">
      <c r="A62" s="45" t="s">
        <v>130</v>
      </c>
      <c r="B62" s="63"/>
      <c r="C62" s="43" t="s">
        <v>76</v>
      </c>
      <c r="D62" s="39">
        <f t="shared" ref="D62:D66" si="69">BT62</f>
        <v>2</v>
      </c>
      <c r="E62" s="472" t="s">
        <v>101</v>
      </c>
      <c r="F62" s="473">
        <f t="shared" ref="F62:F66" si="70">BR62</f>
        <v>0</v>
      </c>
      <c r="G62" s="127">
        <v>72</v>
      </c>
      <c r="H62" s="62"/>
      <c r="I62" s="40">
        <v>1712307</v>
      </c>
      <c r="J62" s="61"/>
      <c r="K62" s="351">
        <v>46174</v>
      </c>
      <c r="L62" s="352"/>
      <c r="M62" s="61"/>
      <c r="N62" s="351">
        <v>46209</v>
      </c>
      <c r="O62" s="352"/>
      <c r="P62" s="33"/>
      <c r="Q62" s="37"/>
      <c r="R62" s="36">
        <f t="shared" ref="R62:R66" si="71">IF($D$18="YES", (Q62), (0))</f>
        <v>0</v>
      </c>
      <c r="S62" s="33"/>
      <c r="T62" s="37"/>
      <c r="U62" s="36">
        <f t="shared" ref="U62:U66" si="72">IF($D$18="YES", (T62), (0))</f>
        <v>0</v>
      </c>
      <c r="V62" s="33"/>
      <c r="W62" s="37"/>
      <c r="X62" s="36">
        <f t="shared" ref="X62:X66" si="73">IF($D$18="YES", (W62), (0))</f>
        <v>0</v>
      </c>
      <c r="Y62" s="33"/>
      <c r="Z62" s="37"/>
      <c r="AA62" s="36">
        <f t="shared" ref="AA62:AA66" si="74">IF($D$18="YES", (Z62), (0))</f>
        <v>0</v>
      </c>
      <c r="AB62" s="33"/>
      <c r="AC62" s="33"/>
      <c r="AD62" s="35"/>
      <c r="AE62" s="34"/>
      <c r="AF62" s="33"/>
      <c r="AG62" s="16">
        <f t="shared" ref="AG62:AG66" si="75">SUM(Q62,R62,T62,U62,W62,X62,Z62,AA62)</f>
        <v>0</v>
      </c>
      <c r="AH62" s="16"/>
      <c r="AI62" s="32"/>
      <c r="AJ62" s="32">
        <f t="shared" si="67"/>
        <v>0</v>
      </c>
      <c r="AK62" s="32"/>
      <c r="AL62" s="32">
        <f t="shared" ref="AL62" si="76">T62*G62</f>
        <v>0</v>
      </c>
      <c r="AM62" s="32"/>
      <c r="AN62" s="32">
        <f t="shared" ref="AN62" si="77">W62*G62</f>
        <v>0</v>
      </c>
      <c r="AO62" s="32"/>
      <c r="AP62" s="32">
        <f t="shared" ref="AP62" si="78">Z62*G62</f>
        <v>0</v>
      </c>
      <c r="AQ62" s="32"/>
      <c r="AR62" s="330">
        <f t="shared" si="68"/>
        <v>0</v>
      </c>
      <c r="AS62" s="32"/>
      <c r="AT62" s="32"/>
      <c r="AU62" s="31">
        <f t="shared" ref="AU62:AU66" si="79">(Q62*G62)*F62</f>
        <v>0</v>
      </c>
      <c r="AV62" s="32"/>
      <c r="AW62" s="31">
        <f t="shared" ref="AW62:AW66" si="80">(T62*G62)*F62</f>
        <v>0</v>
      </c>
      <c r="AX62" s="32"/>
      <c r="AY62" s="31">
        <f t="shared" ref="AY62:AY66" si="81">(W62*G62)*F62</f>
        <v>0</v>
      </c>
      <c r="AZ62" s="32"/>
      <c r="BA62" s="31">
        <f t="shared" ref="BA62:BA66" si="82">(Z62*G62)*F62</f>
        <v>0</v>
      </c>
      <c r="BB62" s="32"/>
      <c r="BC62" s="31">
        <f t="shared" ref="BC62:BC66" si="83">SUM(AT62:BB62)</f>
        <v>0</v>
      </c>
      <c r="BF62" s="30"/>
      <c r="BG62" s="30"/>
      <c r="BH62" s="30"/>
      <c r="BI62" s="30"/>
      <c r="BJ62" s="30"/>
      <c r="BK62" s="30"/>
      <c r="BL62" s="30"/>
      <c r="BM62" s="30">
        <f t="shared" ref="BM62:BM66" si="84">IF($N$18&lt;BM$24,0,IF($N$18&gt;BM$25,0,$BG62))</f>
        <v>0</v>
      </c>
      <c r="BN62" s="30">
        <f t="shared" ref="BN62:BN66" si="85">IF($N$18&lt;BN$24,0,IF($N$18&gt;BN$25,0,$BH62))</f>
        <v>0</v>
      </c>
      <c r="BO62" s="30">
        <f t="shared" ref="BO62:BO66" si="86">IF($N$18&lt;BO$24,0,IF($N$18&gt;BO$25,0,$BI62))</f>
        <v>0</v>
      </c>
      <c r="BP62" s="30">
        <f t="shared" ref="BP62:BP66" si="87">IF($N$18&lt;BP$24,0,IF($N$18&gt;BP$25,0,$BJ62))</f>
        <v>0</v>
      </c>
      <c r="BQ62" s="30">
        <f t="shared" ref="BQ62:BQ66" si="88">IF($N$18&lt;BQ$24,0,IF($N$18&gt;BQ$25,0,$BK62))</f>
        <v>0</v>
      </c>
      <c r="BR62" s="29">
        <f t="shared" ref="BR62:BR66" si="89">SUM(BL62:BQ62)</f>
        <v>0</v>
      </c>
      <c r="BT62" s="28">
        <v>2</v>
      </c>
    </row>
    <row r="63" spans="1:72" ht="11.25">
      <c r="A63" s="45" t="s">
        <v>131</v>
      </c>
      <c r="B63" s="63"/>
      <c r="C63" s="43" t="s">
        <v>76</v>
      </c>
      <c r="D63" s="39">
        <f t="shared" si="69"/>
        <v>12</v>
      </c>
      <c r="E63" s="472" t="s">
        <v>101</v>
      </c>
      <c r="F63" s="473">
        <f t="shared" si="70"/>
        <v>0</v>
      </c>
      <c r="G63" s="127">
        <v>72</v>
      </c>
      <c r="H63" s="62"/>
      <c r="I63" s="40">
        <v>1712327</v>
      </c>
      <c r="J63" s="61"/>
      <c r="K63" s="351">
        <v>46174</v>
      </c>
      <c r="L63" s="352"/>
      <c r="M63" s="61"/>
      <c r="N63" s="351">
        <v>46209</v>
      </c>
      <c r="O63" s="352"/>
      <c r="P63" s="33"/>
      <c r="Q63" s="37"/>
      <c r="R63" s="36">
        <f t="shared" si="71"/>
        <v>0</v>
      </c>
      <c r="S63" s="33"/>
      <c r="T63" s="37"/>
      <c r="U63" s="36">
        <f t="shared" si="72"/>
        <v>0</v>
      </c>
      <c r="V63" s="33"/>
      <c r="W63" s="37"/>
      <c r="X63" s="36">
        <f t="shared" si="73"/>
        <v>0</v>
      </c>
      <c r="Y63" s="33"/>
      <c r="Z63" s="37"/>
      <c r="AA63" s="36">
        <f t="shared" si="74"/>
        <v>0</v>
      </c>
      <c r="AB63" s="33"/>
      <c r="AC63" s="33"/>
      <c r="AD63" s="35"/>
      <c r="AE63" s="34"/>
      <c r="AF63" s="33"/>
      <c r="AG63" s="16">
        <f t="shared" si="75"/>
        <v>0</v>
      </c>
      <c r="AH63" s="16"/>
      <c r="AI63" s="32"/>
      <c r="AJ63" s="32">
        <f t="shared" ref="AJ63" si="90">Q63*G63</f>
        <v>0</v>
      </c>
      <c r="AK63" s="32"/>
      <c r="AL63" s="32">
        <f t="shared" ref="AL63" si="91">T63*G63</f>
        <v>0</v>
      </c>
      <c r="AM63" s="32"/>
      <c r="AN63" s="32">
        <f t="shared" ref="AN63" si="92">W63*G63</f>
        <v>0</v>
      </c>
      <c r="AO63" s="32"/>
      <c r="AP63" s="32">
        <f t="shared" ref="AP63" si="93">Z63*G63</f>
        <v>0</v>
      </c>
      <c r="AQ63" s="32"/>
      <c r="AR63" s="330">
        <f t="shared" ref="AR63" si="94">SUM(AJ63,AL63,AN63,AP63)</f>
        <v>0</v>
      </c>
      <c r="AS63" s="32"/>
      <c r="AT63" s="32"/>
      <c r="AU63" s="31">
        <f t="shared" si="79"/>
        <v>0</v>
      </c>
      <c r="AV63" s="32"/>
      <c r="AW63" s="31">
        <f t="shared" si="80"/>
        <v>0</v>
      </c>
      <c r="AX63" s="32"/>
      <c r="AY63" s="31">
        <f t="shared" si="81"/>
        <v>0</v>
      </c>
      <c r="AZ63" s="32"/>
      <c r="BA63" s="31">
        <f t="shared" si="82"/>
        <v>0</v>
      </c>
      <c r="BB63" s="32"/>
      <c r="BC63" s="31">
        <f t="shared" si="83"/>
        <v>0</v>
      </c>
      <c r="BF63" s="30"/>
      <c r="BG63" s="30"/>
      <c r="BH63" s="30"/>
      <c r="BI63" s="30"/>
      <c r="BJ63" s="30"/>
      <c r="BK63" s="30"/>
      <c r="BL63" s="30"/>
      <c r="BM63" s="30">
        <f t="shared" si="84"/>
        <v>0</v>
      </c>
      <c r="BN63" s="30">
        <f t="shared" si="85"/>
        <v>0</v>
      </c>
      <c r="BO63" s="30">
        <f t="shared" si="86"/>
        <v>0</v>
      </c>
      <c r="BP63" s="30">
        <f t="shared" si="87"/>
        <v>0</v>
      </c>
      <c r="BQ63" s="30">
        <f t="shared" si="88"/>
        <v>0</v>
      </c>
      <c r="BR63" s="29">
        <f t="shared" si="89"/>
        <v>0</v>
      </c>
      <c r="BT63" s="28">
        <v>12</v>
      </c>
    </row>
    <row r="64" spans="1:72" ht="11.25">
      <c r="A64" s="45" t="s">
        <v>132</v>
      </c>
      <c r="B64" s="63" t="s">
        <v>133</v>
      </c>
      <c r="C64" s="39"/>
      <c r="D64" s="39" t="str">
        <f t="shared" si="69"/>
        <v>S/O</v>
      </c>
      <c r="E64" s="472" t="s">
        <v>101</v>
      </c>
      <c r="F64" s="473">
        <f t="shared" si="70"/>
        <v>0</v>
      </c>
      <c r="G64" s="127">
        <v>72</v>
      </c>
      <c r="H64" s="62"/>
      <c r="I64" s="40">
        <v>1712747</v>
      </c>
      <c r="J64" s="61"/>
      <c r="K64" s="351">
        <v>46174</v>
      </c>
      <c r="L64" s="352"/>
      <c r="M64" s="61"/>
      <c r="N64" s="351">
        <v>46209</v>
      </c>
      <c r="O64" s="352"/>
      <c r="P64" s="33"/>
      <c r="Q64" s="37"/>
      <c r="R64" s="36">
        <f t="shared" si="71"/>
        <v>0</v>
      </c>
      <c r="S64" s="33"/>
      <c r="T64" s="37"/>
      <c r="U64" s="36">
        <f t="shared" si="72"/>
        <v>0</v>
      </c>
      <c r="V64" s="33"/>
      <c r="W64" s="37"/>
      <c r="X64" s="36">
        <f t="shared" si="73"/>
        <v>0</v>
      </c>
      <c r="Y64" s="33"/>
      <c r="Z64" s="37"/>
      <c r="AA64" s="36">
        <f t="shared" si="74"/>
        <v>0</v>
      </c>
      <c r="AB64" s="33"/>
      <c r="AC64" s="33"/>
      <c r="AD64" s="35"/>
      <c r="AE64" s="34"/>
      <c r="AF64" s="33"/>
      <c r="AG64" s="16">
        <f t="shared" si="75"/>
        <v>0</v>
      </c>
      <c r="AH64" s="16"/>
      <c r="AI64" s="32"/>
      <c r="AJ64" s="32">
        <f t="shared" si="50"/>
        <v>0</v>
      </c>
      <c r="AK64" s="32"/>
      <c r="AL64" s="32">
        <f t="shared" ref="AL64:AL71" si="95">T64*G64</f>
        <v>0</v>
      </c>
      <c r="AM64" s="32"/>
      <c r="AN64" s="32">
        <f t="shared" ref="AN64:AN71" si="96">W64*G64</f>
        <v>0</v>
      </c>
      <c r="AO64" s="32"/>
      <c r="AP64" s="32">
        <f t="shared" ref="AP64:AP71" si="97">Z64*G64</f>
        <v>0</v>
      </c>
      <c r="AQ64" s="32"/>
      <c r="AR64" s="330">
        <f t="shared" si="51"/>
        <v>0</v>
      </c>
      <c r="AS64" s="32"/>
      <c r="AT64" s="32"/>
      <c r="AU64" s="31">
        <f t="shared" si="79"/>
        <v>0</v>
      </c>
      <c r="AV64" s="32"/>
      <c r="AW64" s="31">
        <f t="shared" si="80"/>
        <v>0</v>
      </c>
      <c r="AX64" s="32"/>
      <c r="AY64" s="31">
        <f t="shared" si="81"/>
        <v>0</v>
      </c>
      <c r="AZ64" s="32"/>
      <c r="BA64" s="31">
        <f t="shared" si="82"/>
        <v>0</v>
      </c>
      <c r="BB64" s="32"/>
      <c r="BC64" s="31">
        <f t="shared" si="83"/>
        <v>0</v>
      </c>
      <c r="BF64" s="30"/>
      <c r="BG64" s="30"/>
      <c r="BH64" s="30"/>
      <c r="BI64" s="30"/>
      <c r="BJ64" s="30"/>
      <c r="BK64" s="30"/>
      <c r="BL64" s="30"/>
      <c r="BM64" s="30">
        <f t="shared" si="84"/>
        <v>0</v>
      </c>
      <c r="BN64" s="30">
        <f t="shared" si="85"/>
        <v>0</v>
      </c>
      <c r="BO64" s="30">
        <f t="shared" si="86"/>
        <v>0</v>
      </c>
      <c r="BP64" s="30">
        <f t="shared" si="87"/>
        <v>0</v>
      </c>
      <c r="BQ64" s="30">
        <f t="shared" si="88"/>
        <v>0</v>
      </c>
      <c r="BR64" s="29">
        <f t="shared" si="89"/>
        <v>0</v>
      </c>
      <c r="BT64" s="28" t="s">
        <v>742</v>
      </c>
    </row>
    <row r="65" spans="1:72" ht="11.25">
      <c r="A65" s="45" t="s">
        <v>134</v>
      </c>
      <c r="B65" s="63"/>
      <c r="C65" s="39"/>
      <c r="D65" s="39">
        <f t="shared" si="69"/>
        <v>17</v>
      </c>
      <c r="E65" s="472" t="s">
        <v>101</v>
      </c>
      <c r="F65" s="473">
        <f t="shared" si="70"/>
        <v>0</v>
      </c>
      <c r="G65" s="127">
        <v>72</v>
      </c>
      <c r="H65" s="62"/>
      <c r="I65" s="40">
        <v>1713007</v>
      </c>
      <c r="J65" s="61"/>
      <c r="K65" s="351">
        <v>46174</v>
      </c>
      <c r="L65" s="352"/>
      <c r="M65" s="61"/>
      <c r="N65" s="351">
        <v>46209</v>
      </c>
      <c r="O65" s="352"/>
      <c r="P65" s="33"/>
      <c r="Q65" s="37"/>
      <c r="R65" s="36">
        <f t="shared" si="71"/>
        <v>0</v>
      </c>
      <c r="S65" s="33"/>
      <c r="T65" s="37"/>
      <c r="U65" s="36">
        <f t="shared" si="72"/>
        <v>0</v>
      </c>
      <c r="V65" s="33"/>
      <c r="W65" s="37"/>
      <c r="X65" s="36">
        <f t="shared" si="73"/>
        <v>0</v>
      </c>
      <c r="Y65" s="33"/>
      <c r="Z65" s="37"/>
      <c r="AA65" s="36">
        <f t="shared" si="74"/>
        <v>0</v>
      </c>
      <c r="AB65" s="33"/>
      <c r="AC65" s="143"/>
      <c r="AD65" s="35"/>
      <c r="AE65" s="34"/>
      <c r="AF65" s="33"/>
      <c r="AG65" s="16">
        <f t="shared" si="75"/>
        <v>0</v>
      </c>
      <c r="AH65" s="16"/>
      <c r="AI65" s="32"/>
      <c r="AJ65" s="32">
        <f t="shared" si="50"/>
        <v>0</v>
      </c>
      <c r="AK65" s="32"/>
      <c r="AL65" s="32">
        <f t="shared" si="95"/>
        <v>0</v>
      </c>
      <c r="AM65" s="32"/>
      <c r="AN65" s="32">
        <f t="shared" si="96"/>
        <v>0</v>
      </c>
      <c r="AO65" s="32"/>
      <c r="AP65" s="32">
        <f t="shared" si="97"/>
        <v>0</v>
      </c>
      <c r="AQ65" s="32"/>
      <c r="AR65" s="330">
        <f t="shared" si="51"/>
        <v>0</v>
      </c>
      <c r="AS65" s="32"/>
      <c r="AT65" s="32"/>
      <c r="AU65" s="31">
        <f t="shared" si="79"/>
        <v>0</v>
      </c>
      <c r="AV65" s="32"/>
      <c r="AW65" s="31">
        <f t="shared" si="80"/>
        <v>0</v>
      </c>
      <c r="AX65" s="32"/>
      <c r="AY65" s="31">
        <f t="shared" si="81"/>
        <v>0</v>
      </c>
      <c r="AZ65" s="32"/>
      <c r="BA65" s="31">
        <f t="shared" si="82"/>
        <v>0</v>
      </c>
      <c r="BB65" s="32"/>
      <c r="BC65" s="31">
        <f t="shared" si="83"/>
        <v>0</v>
      </c>
      <c r="BF65" s="30"/>
      <c r="BG65" s="30"/>
      <c r="BH65" s="30"/>
      <c r="BI65" s="30"/>
      <c r="BJ65" s="30"/>
      <c r="BK65" s="30"/>
      <c r="BL65" s="30"/>
      <c r="BM65" s="30">
        <f t="shared" si="84"/>
        <v>0</v>
      </c>
      <c r="BN65" s="30">
        <f t="shared" si="85"/>
        <v>0</v>
      </c>
      <c r="BO65" s="30">
        <f t="shared" si="86"/>
        <v>0</v>
      </c>
      <c r="BP65" s="30">
        <f t="shared" si="87"/>
        <v>0</v>
      </c>
      <c r="BQ65" s="30">
        <f t="shared" si="88"/>
        <v>0</v>
      </c>
      <c r="BR65" s="29">
        <f t="shared" si="89"/>
        <v>0</v>
      </c>
      <c r="BT65" s="28">
        <v>17</v>
      </c>
    </row>
    <row r="66" spans="1:72" ht="11.25">
      <c r="A66" s="45" t="s">
        <v>135</v>
      </c>
      <c r="B66" s="63"/>
      <c r="C66" s="39"/>
      <c r="D66" s="39">
        <f t="shared" si="69"/>
        <v>22</v>
      </c>
      <c r="E66" s="472" t="s">
        <v>101</v>
      </c>
      <c r="F66" s="473">
        <f t="shared" si="70"/>
        <v>0</v>
      </c>
      <c r="G66" s="127">
        <v>72</v>
      </c>
      <c r="H66" s="62"/>
      <c r="I66" s="40">
        <v>1713107</v>
      </c>
      <c r="J66" s="61"/>
      <c r="K66" s="351">
        <v>46174</v>
      </c>
      <c r="L66" s="352"/>
      <c r="M66" s="61"/>
      <c r="N66" s="351">
        <v>46209</v>
      </c>
      <c r="O66" s="352"/>
      <c r="P66" s="33"/>
      <c r="Q66" s="37"/>
      <c r="R66" s="36">
        <f t="shared" si="71"/>
        <v>0</v>
      </c>
      <c r="S66" s="33"/>
      <c r="T66" s="37"/>
      <c r="U66" s="36">
        <f t="shared" si="72"/>
        <v>0</v>
      </c>
      <c r="V66" s="33"/>
      <c r="W66" s="37"/>
      <c r="X66" s="36">
        <f t="shared" si="73"/>
        <v>0</v>
      </c>
      <c r="Y66" s="33"/>
      <c r="Z66" s="37"/>
      <c r="AA66" s="36">
        <f t="shared" si="74"/>
        <v>0</v>
      </c>
      <c r="AB66" s="33"/>
      <c r="AC66" s="143"/>
      <c r="AD66" s="35"/>
      <c r="AE66" s="34"/>
      <c r="AF66" s="33"/>
      <c r="AG66" s="16">
        <f t="shared" si="75"/>
        <v>0</v>
      </c>
      <c r="AH66" s="16"/>
      <c r="AI66" s="32"/>
      <c r="AJ66" s="32">
        <f t="shared" si="50"/>
        <v>0</v>
      </c>
      <c r="AK66" s="32"/>
      <c r="AL66" s="32">
        <f t="shared" si="95"/>
        <v>0</v>
      </c>
      <c r="AM66" s="32"/>
      <c r="AN66" s="32">
        <f t="shared" si="96"/>
        <v>0</v>
      </c>
      <c r="AO66" s="32"/>
      <c r="AP66" s="32">
        <f t="shared" si="97"/>
        <v>0</v>
      </c>
      <c r="AQ66" s="32"/>
      <c r="AR66" s="330">
        <f t="shared" si="51"/>
        <v>0</v>
      </c>
      <c r="AS66" s="32"/>
      <c r="AT66" s="32"/>
      <c r="AU66" s="31">
        <f t="shared" si="79"/>
        <v>0</v>
      </c>
      <c r="AV66" s="32"/>
      <c r="AW66" s="31">
        <f t="shared" si="80"/>
        <v>0</v>
      </c>
      <c r="AX66" s="32"/>
      <c r="AY66" s="31">
        <f t="shared" si="81"/>
        <v>0</v>
      </c>
      <c r="AZ66" s="32"/>
      <c r="BA66" s="31">
        <f t="shared" si="82"/>
        <v>0</v>
      </c>
      <c r="BB66" s="32"/>
      <c r="BC66" s="31">
        <f t="shared" si="83"/>
        <v>0</v>
      </c>
      <c r="BF66" s="30"/>
      <c r="BG66" s="30"/>
      <c r="BH66" s="30"/>
      <c r="BI66" s="30"/>
      <c r="BJ66" s="30"/>
      <c r="BK66" s="30"/>
      <c r="BL66" s="30"/>
      <c r="BM66" s="30">
        <f t="shared" si="84"/>
        <v>0</v>
      </c>
      <c r="BN66" s="30">
        <f t="shared" si="85"/>
        <v>0</v>
      </c>
      <c r="BO66" s="30">
        <f t="shared" si="86"/>
        <v>0</v>
      </c>
      <c r="BP66" s="30">
        <f t="shared" si="87"/>
        <v>0</v>
      </c>
      <c r="BQ66" s="30">
        <f t="shared" si="88"/>
        <v>0</v>
      </c>
      <c r="BR66" s="29">
        <f t="shared" si="89"/>
        <v>0</v>
      </c>
      <c r="BT66" s="28">
        <v>22</v>
      </c>
    </row>
    <row r="67" spans="1:72" ht="15" customHeight="1">
      <c r="A67" s="60" t="s">
        <v>136</v>
      </c>
      <c r="B67" s="59"/>
      <c r="C67" s="73"/>
      <c r="D67" s="57"/>
      <c r="E67" s="476"/>
      <c r="F67" s="477"/>
      <c r="G67" s="128"/>
      <c r="H67" s="49"/>
      <c r="I67" s="48"/>
      <c r="J67" s="16"/>
      <c r="K67" s="355"/>
      <c r="L67" s="355"/>
      <c r="M67" s="16"/>
      <c r="N67" s="355"/>
      <c r="O67" s="355"/>
      <c r="P67" s="33"/>
      <c r="Q67" s="16"/>
      <c r="R67" s="56"/>
      <c r="S67" s="33"/>
      <c r="T67" s="16"/>
      <c r="U67" s="56"/>
      <c r="V67" s="33"/>
      <c r="W67" s="16"/>
      <c r="X67" s="56"/>
      <c r="Y67" s="33"/>
      <c r="Z67" s="16"/>
      <c r="AA67" s="56"/>
      <c r="AB67" s="33"/>
      <c r="AC67" s="33"/>
      <c r="AD67" s="35"/>
      <c r="AE67" s="46"/>
      <c r="AF67" s="33"/>
      <c r="AG67" s="16">
        <f>SUM(AG68:AG74)</f>
        <v>0</v>
      </c>
      <c r="AH67" s="16"/>
      <c r="AI67" s="32"/>
      <c r="AJ67" s="32">
        <f t="shared" si="50"/>
        <v>0</v>
      </c>
      <c r="AK67" s="32"/>
      <c r="AL67" s="32">
        <f t="shared" si="95"/>
        <v>0</v>
      </c>
      <c r="AM67" s="32"/>
      <c r="AN67" s="32">
        <f t="shared" si="96"/>
        <v>0</v>
      </c>
      <c r="AO67" s="32"/>
      <c r="AP67" s="32">
        <f t="shared" si="97"/>
        <v>0</v>
      </c>
      <c r="AQ67" s="32"/>
      <c r="AR67" s="330">
        <f t="shared" si="51"/>
        <v>0</v>
      </c>
      <c r="AS67" s="32"/>
      <c r="AT67" s="32"/>
      <c r="AU67" s="31"/>
      <c r="AV67" s="32"/>
      <c r="AW67" s="31"/>
      <c r="AX67" s="32"/>
      <c r="AY67" s="31"/>
      <c r="AZ67" s="32"/>
      <c r="BA67" s="31"/>
      <c r="BB67" s="32"/>
      <c r="BC67" s="31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29"/>
      <c r="BT67" s="28" t="e">
        <v>#N/A</v>
      </c>
    </row>
    <row r="68" spans="1:72" ht="11.1" customHeight="1">
      <c r="A68" s="74" t="s">
        <v>137</v>
      </c>
      <c r="B68" s="142"/>
      <c r="C68" s="73"/>
      <c r="D68" s="72"/>
      <c r="E68" s="474"/>
      <c r="F68" s="475"/>
      <c r="G68" s="141"/>
      <c r="H68" s="69"/>
      <c r="I68" s="48"/>
      <c r="J68" s="16"/>
      <c r="K68" s="354"/>
      <c r="L68" s="354"/>
      <c r="M68" s="16"/>
      <c r="N68" s="354"/>
      <c r="O68" s="354"/>
      <c r="P68" s="33"/>
      <c r="Q68" s="16"/>
      <c r="R68" s="64"/>
      <c r="S68" s="33"/>
      <c r="T68" s="16"/>
      <c r="U68" s="64"/>
      <c r="V68" s="33"/>
      <c r="W68" s="16"/>
      <c r="X68" s="64"/>
      <c r="Y68" s="33"/>
      <c r="Z68" s="16"/>
      <c r="AA68" s="64"/>
      <c r="AB68" s="33"/>
      <c r="AC68" s="33"/>
      <c r="AD68" s="35"/>
      <c r="AE68" s="46"/>
      <c r="AF68" s="33"/>
      <c r="AG68" s="16">
        <f>SUM(AG69:AG72)</f>
        <v>0</v>
      </c>
      <c r="AH68" s="16"/>
      <c r="AI68" s="32"/>
      <c r="AJ68" s="32">
        <f t="shared" si="50"/>
        <v>0</v>
      </c>
      <c r="AK68" s="32"/>
      <c r="AL68" s="32"/>
      <c r="AM68" s="32"/>
      <c r="AN68" s="32"/>
      <c r="AO68" s="32"/>
      <c r="AP68" s="32"/>
      <c r="AQ68" s="32"/>
      <c r="AR68" s="330">
        <f t="shared" si="51"/>
        <v>0</v>
      </c>
      <c r="AS68" s="32"/>
      <c r="AT68" s="32"/>
      <c r="AU68" s="31"/>
      <c r="AV68" s="32"/>
      <c r="AW68" s="31"/>
      <c r="AX68" s="32"/>
      <c r="AY68" s="31"/>
      <c r="AZ68" s="32"/>
      <c r="BA68" s="31"/>
      <c r="BB68" s="32"/>
      <c r="BC68" s="31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29"/>
      <c r="BT68" s="28" t="e">
        <v>#N/A</v>
      </c>
    </row>
    <row r="69" spans="1:72" ht="11.25">
      <c r="A69" s="45" t="s">
        <v>138</v>
      </c>
      <c r="B69" s="63"/>
      <c r="C69" s="43" t="s">
        <v>76</v>
      </c>
      <c r="D69" s="39">
        <f t="shared" ref="D69:D74" si="98">BT69</f>
        <v>8</v>
      </c>
      <c r="E69" s="472" t="s">
        <v>101</v>
      </c>
      <c r="F69" s="473">
        <f t="shared" ref="F69:F74" si="99">BR69</f>
        <v>0</v>
      </c>
      <c r="G69" s="127">
        <v>72</v>
      </c>
      <c r="H69" s="62"/>
      <c r="I69" s="68">
        <v>1716527</v>
      </c>
      <c r="J69" s="61"/>
      <c r="K69" s="351">
        <v>46237</v>
      </c>
      <c r="L69" s="352"/>
      <c r="M69" s="61"/>
      <c r="N69" s="351">
        <v>46265</v>
      </c>
      <c r="O69" s="352"/>
      <c r="P69" s="33"/>
      <c r="Q69" s="37"/>
      <c r="R69" s="36">
        <f t="shared" ref="R69:R74" si="100">IF($D$18="YES", (Q69), (0))</f>
        <v>0</v>
      </c>
      <c r="S69" s="33"/>
      <c r="T69" s="37"/>
      <c r="U69" s="36">
        <f t="shared" ref="U69:U74" si="101">IF($D$18="YES", (T69), (0))</f>
        <v>0</v>
      </c>
      <c r="V69" s="33"/>
      <c r="W69" s="37"/>
      <c r="X69" s="36">
        <f t="shared" ref="X69:X74" si="102">IF($D$18="YES", (W69), (0))</f>
        <v>0</v>
      </c>
      <c r="Y69" s="33"/>
      <c r="Z69" s="37"/>
      <c r="AA69" s="36">
        <f t="shared" ref="AA69:AA74" si="103">IF($D$18="YES", (Z69), (0))</f>
        <v>0</v>
      </c>
      <c r="AB69" s="33"/>
      <c r="AC69" s="143"/>
      <c r="AD69" s="35"/>
      <c r="AE69" s="34"/>
      <c r="AF69" s="33"/>
      <c r="AG69" s="16">
        <f t="shared" ref="AG69:AG74" si="104">SUM(Q69,R69,T69,U69,W69,X69,Z69,AA69)</f>
        <v>0</v>
      </c>
      <c r="AH69" s="16"/>
      <c r="AI69" s="32"/>
      <c r="AJ69" s="32">
        <f t="shared" ref="AJ69" si="105">Q69*G69</f>
        <v>0</v>
      </c>
      <c r="AK69" s="32"/>
      <c r="AL69" s="32">
        <f t="shared" ref="AL69" si="106">T69*G69</f>
        <v>0</v>
      </c>
      <c r="AM69" s="32"/>
      <c r="AN69" s="32">
        <f t="shared" ref="AN69" si="107">W69*G69</f>
        <v>0</v>
      </c>
      <c r="AO69" s="32"/>
      <c r="AP69" s="32">
        <f t="shared" ref="AP69" si="108">Z69*G69</f>
        <v>0</v>
      </c>
      <c r="AQ69" s="32"/>
      <c r="AR69" s="330">
        <f t="shared" ref="AR69" si="109">SUM(AJ69,AL69,AN69,AP69)</f>
        <v>0</v>
      </c>
      <c r="AS69" s="32"/>
      <c r="AT69" s="32"/>
      <c r="AU69" s="31">
        <f t="shared" ref="AU69:AU74" si="110">(Q69*G69)*F69</f>
        <v>0</v>
      </c>
      <c r="AV69" s="32"/>
      <c r="AW69" s="31">
        <f t="shared" ref="AW69:AW74" si="111">(T69*G69)*F69</f>
        <v>0</v>
      </c>
      <c r="AX69" s="32"/>
      <c r="AY69" s="31">
        <f t="shared" ref="AY69:AY74" si="112">(W69*G69)*F69</f>
        <v>0</v>
      </c>
      <c r="AZ69" s="32"/>
      <c r="BA69" s="31">
        <f t="shared" ref="BA69:BA74" si="113">(Z69*G69)*F69</f>
        <v>0</v>
      </c>
      <c r="BB69" s="32"/>
      <c r="BC69" s="31">
        <f t="shared" ref="BC69:BC74" si="114">SUM(AT69:BB69)</f>
        <v>0</v>
      </c>
      <c r="BF69" s="30"/>
      <c r="BG69" s="30"/>
      <c r="BH69" s="30"/>
      <c r="BI69" s="30"/>
      <c r="BJ69" s="30"/>
      <c r="BK69" s="30"/>
      <c r="BL69" s="30"/>
      <c r="BM69" s="30">
        <f t="shared" ref="BM69:BM74" si="115">IF($N$18&lt;BM$24,0,IF($N$18&gt;BM$25,0,$BG69))</f>
        <v>0</v>
      </c>
      <c r="BN69" s="30">
        <f t="shared" ref="BN69:BN74" si="116">IF($N$18&lt;BN$24,0,IF($N$18&gt;BN$25,0,$BH69))</f>
        <v>0</v>
      </c>
      <c r="BO69" s="30">
        <f t="shared" ref="BO69:BO74" si="117">IF($N$18&lt;BO$24,0,IF($N$18&gt;BO$25,0,$BI69))</f>
        <v>0</v>
      </c>
      <c r="BP69" s="30">
        <f t="shared" ref="BP69:BP74" si="118">IF($N$18&lt;BP$24,0,IF($N$18&gt;BP$25,0,$BJ69))</f>
        <v>0</v>
      </c>
      <c r="BQ69" s="30">
        <f t="shared" ref="BQ69:BQ74" si="119">IF($N$18&lt;BQ$24,0,IF($N$18&gt;BQ$25,0,$BK69))</f>
        <v>0</v>
      </c>
      <c r="BR69" s="29">
        <f t="shared" ref="BR69:BR74" si="120">SUM(BL69:BQ69)</f>
        <v>0</v>
      </c>
      <c r="BT69" s="28">
        <v>8</v>
      </c>
    </row>
    <row r="70" spans="1:72" ht="11.25">
      <c r="A70" s="45" t="s">
        <v>139</v>
      </c>
      <c r="B70" s="63" t="s">
        <v>140</v>
      </c>
      <c r="C70" s="39"/>
      <c r="D70" s="39">
        <f t="shared" si="98"/>
        <v>7</v>
      </c>
      <c r="E70" s="472" t="s">
        <v>101</v>
      </c>
      <c r="F70" s="473">
        <f t="shared" si="99"/>
        <v>0</v>
      </c>
      <c r="G70" s="127">
        <v>72</v>
      </c>
      <c r="H70" s="62"/>
      <c r="I70" s="68">
        <v>1716557</v>
      </c>
      <c r="J70" s="61"/>
      <c r="K70" s="351">
        <v>46237</v>
      </c>
      <c r="L70" s="352"/>
      <c r="M70" s="61"/>
      <c r="N70" s="351">
        <v>46265</v>
      </c>
      <c r="O70" s="352"/>
      <c r="P70" s="33"/>
      <c r="Q70" s="37"/>
      <c r="R70" s="36">
        <f t="shared" si="100"/>
        <v>0</v>
      </c>
      <c r="S70" s="33"/>
      <c r="T70" s="37"/>
      <c r="U70" s="36">
        <f t="shared" si="101"/>
        <v>0</v>
      </c>
      <c r="V70" s="33"/>
      <c r="W70" s="37"/>
      <c r="X70" s="36">
        <f t="shared" si="102"/>
        <v>0</v>
      </c>
      <c r="Y70" s="33"/>
      <c r="Z70" s="37"/>
      <c r="AA70" s="36">
        <f t="shared" si="103"/>
        <v>0</v>
      </c>
      <c r="AB70" s="33"/>
      <c r="AC70" s="143"/>
      <c r="AD70" s="35"/>
      <c r="AE70" s="34"/>
      <c r="AF70" s="33"/>
      <c r="AG70" s="16">
        <f t="shared" si="104"/>
        <v>0</v>
      </c>
      <c r="AH70" s="16"/>
      <c r="AI70" s="32"/>
      <c r="AJ70" s="32">
        <f t="shared" si="50"/>
        <v>0</v>
      </c>
      <c r="AK70" s="32"/>
      <c r="AL70" s="32">
        <f t="shared" si="95"/>
        <v>0</v>
      </c>
      <c r="AM70" s="32"/>
      <c r="AN70" s="32">
        <f t="shared" si="96"/>
        <v>0</v>
      </c>
      <c r="AO70" s="32"/>
      <c r="AP70" s="32">
        <f t="shared" si="97"/>
        <v>0</v>
      </c>
      <c r="AQ70" s="32"/>
      <c r="AR70" s="330">
        <f t="shared" si="51"/>
        <v>0</v>
      </c>
      <c r="AS70" s="32"/>
      <c r="AT70" s="32"/>
      <c r="AU70" s="31">
        <f t="shared" si="110"/>
        <v>0</v>
      </c>
      <c r="AV70" s="32"/>
      <c r="AW70" s="31">
        <f t="shared" si="111"/>
        <v>0</v>
      </c>
      <c r="AX70" s="32"/>
      <c r="AY70" s="31">
        <f t="shared" si="112"/>
        <v>0</v>
      </c>
      <c r="AZ70" s="32"/>
      <c r="BA70" s="31">
        <f t="shared" si="113"/>
        <v>0</v>
      </c>
      <c r="BB70" s="32"/>
      <c r="BC70" s="31">
        <f t="shared" si="114"/>
        <v>0</v>
      </c>
      <c r="BF70" s="30"/>
      <c r="BG70" s="30"/>
      <c r="BH70" s="30"/>
      <c r="BI70" s="30"/>
      <c r="BJ70" s="30"/>
      <c r="BK70" s="30"/>
      <c r="BL70" s="30"/>
      <c r="BM70" s="30">
        <f t="shared" si="115"/>
        <v>0</v>
      </c>
      <c r="BN70" s="30">
        <f t="shared" si="116"/>
        <v>0</v>
      </c>
      <c r="BO70" s="30">
        <f t="shared" si="117"/>
        <v>0</v>
      </c>
      <c r="BP70" s="30">
        <f t="shared" si="118"/>
        <v>0</v>
      </c>
      <c r="BQ70" s="30">
        <f t="shared" si="119"/>
        <v>0</v>
      </c>
      <c r="BR70" s="29">
        <f t="shared" si="120"/>
        <v>0</v>
      </c>
      <c r="BT70" s="28">
        <v>7</v>
      </c>
    </row>
    <row r="71" spans="1:72" ht="11.25">
      <c r="A71" s="45" t="s">
        <v>141</v>
      </c>
      <c r="B71" s="63"/>
      <c r="C71" s="43" t="s">
        <v>76</v>
      </c>
      <c r="D71" s="39" t="str">
        <f t="shared" si="98"/>
        <v>S/O</v>
      </c>
      <c r="E71" s="472" t="s">
        <v>101</v>
      </c>
      <c r="F71" s="473">
        <f t="shared" si="99"/>
        <v>0</v>
      </c>
      <c r="G71" s="127">
        <v>72</v>
      </c>
      <c r="H71" s="62"/>
      <c r="I71" s="68">
        <v>1716577</v>
      </c>
      <c r="J71" s="61"/>
      <c r="K71" s="351">
        <v>46237</v>
      </c>
      <c r="L71" s="352"/>
      <c r="M71" s="61"/>
      <c r="N71" s="351">
        <v>46265</v>
      </c>
      <c r="O71" s="352"/>
      <c r="P71" s="33"/>
      <c r="Q71" s="37"/>
      <c r="R71" s="36">
        <f t="shared" si="100"/>
        <v>0</v>
      </c>
      <c r="S71" s="33"/>
      <c r="T71" s="37"/>
      <c r="U71" s="36">
        <f t="shared" si="101"/>
        <v>0</v>
      </c>
      <c r="V71" s="33"/>
      <c r="W71" s="37"/>
      <c r="X71" s="36">
        <f t="shared" si="102"/>
        <v>0</v>
      </c>
      <c r="Y71" s="33"/>
      <c r="Z71" s="37"/>
      <c r="AA71" s="36">
        <f t="shared" si="103"/>
        <v>0</v>
      </c>
      <c r="AB71" s="33"/>
      <c r="AC71" s="143"/>
      <c r="AD71" s="35"/>
      <c r="AE71" s="34"/>
      <c r="AF71" s="33"/>
      <c r="AG71" s="16">
        <f t="shared" si="104"/>
        <v>0</v>
      </c>
      <c r="AH71" s="16"/>
      <c r="AI71" s="32"/>
      <c r="AJ71" s="32">
        <f t="shared" si="50"/>
        <v>0</v>
      </c>
      <c r="AK71" s="32"/>
      <c r="AL71" s="32">
        <f t="shared" si="95"/>
        <v>0</v>
      </c>
      <c r="AM71" s="32"/>
      <c r="AN71" s="32">
        <f t="shared" si="96"/>
        <v>0</v>
      </c>
      <c r="AO71" s="32"/>
      <c r="AP71" s="32">
        <f t="shared" si="97"/>
        <v>0</v>
      </c>
      <c r="AQ71" s="32"/>
      <c r="AR71" s="330">
        <f t="shared" si="51"/>
        <v>0</v>
      </c>
      <c r="AS71" s="32"/>
      <c r="AT71" s="32"/>
      <c r="AU71" s="31">
        <f t="shared" si="110"/>
        <v>0</v>
      </c>
      <c r="AV71" s="32"/>
      <c r="AW71" s="31">
        <f t="shared" si="111"/>
        <v>0</v>
      </c>
      <c r="AX71" s="32"/>
      <c r="AY71" s="31">
        <f t="shared" si="112"/>
        <v>0</v>
      </c>
      <c r="AZ71" s="32"/>
      <c r="BA71" s="31">
        <f t="shared" si="113"/>
        <v>0</v>
      </c>
      <c r="BB71" s="32"/>
      <c r="BC71" s="31">
        <f t="shared" si="114"/>
        <v>0</v>
      </c>
      <c r="BF71" s="30"/>
      <c r="BG71" s="30"/>
      <c r="BH71" s="30"/>
      <c r="BI71" s="30"/>
      <c r="BJ71" s="30"/>
      <c r="BK71" s="30"/>
      <c r="BL71" s="30"/>
      <c r="BM71" s="30">
        <f t="shared" si="115"/>
        <v>0</v>
      </c>
      <c r="BN71" s="30">
        <f t="shared" si="116"/>
        <v>0</v>
      </c>
      <c r="BO71" s="30">
        <f t="shared" si="117"/>
        <v>0</v>
      </c>
      <c r="BP71" s="30">
        <f t="shared" si="118"/>
        <v>0</v>
      </c>
      <c r="BQ71" s="30">
        <f t="shared" si="119"/>
        <v>0</v>
      </c>
      <c r="BR71" s="29">
        <f t="shared" si="120"/>
        <v>0</v>
      </c>
      <c r="BT71" s="28" t="s">
        <v>742</v>
      </c>
    </row>
    <row r="72" spans="1:72" ht="11.25">
      <c r="A72" s="45" t="s">
        <v>142</v>
      </c>
      <c r="B72" s="63"/>
      <c r="C72" s="43" t="s">
        <v>76</v>
      </c>
      <c r="D72" s="39">
        <f t="shared" si="98"/>
        <v>12</v>
      </c>
      <c r="E72" s="472" t="s">
        <v>101</v>
      </c>
      <c r="F72" s="473">
        <f t="shared" si="99"/>
        <v>0</v>
      </c>
      <c r="G72" s="127">
        <v>72</v>
      </c>
      <c r="H72" s="62"/>
      <c r="I72" s="68">
        <v>1716597</v>
      </c>
      <c r="J72" s="61"/>
      <c r="K72" s="351">
        <v>46237</v>
      </c>
      <c r="L72" s="352"/>
      <c r="M72" s="61"/>
      <c r="N72" s="351">
        <v>46265</v>
      </c>
      <c r="O72" s="352"/>
      <c r="P72" s="33"/>
      <c r="Q72" s="37"/>
      <c r="R72" s="36">
        <f t="shared" si="100"/>
        <v>0</v>
      </c>
      <c r="S72" s="33"/>
      <c r="T72" s="37"/>
      <c r="U72" s="36">
        <f t="shared" si="101"/>
        <v>0</v>
      </c>
      <c r="V72" s="33"/>
      <c r="W72" s="37"/>
      <c r="X72" s="36">
        <f t="shared" si="102"/>
        <v>0</v>
      </c>
      <c r="Y72" s="33"/>
      <c r="Z72" s="37"/>
      <c r="AA72" s="36">
        <f t="shared" si="103"/>
        <v>0</v>
      </c>
      <c r="AB72" s="33"/>
      <c r="AC72" s="143"/>
      <c r="AD72" s="35"/>
      <c r="AE72" s="34"/>
      <c r="AF72" s="33"/>
      <c r="AG72" s="16">
        <f t="shared" si="104"/>
        <v>0</v>
      </c>
      <c r="AH72" s="16"/>
      <c r="AI72" s="32"/>
      <c r="AJ72" s="32">
        <f t="shared" ref="AJ72" si="121">Q72*G72</f>
        <v>0</v>
      </c>
      <c r="AK72" s="32"/>
      <c r="AL72" s="32">
        <f t="shared" ref="AL72" si="122">T72*G72</f>
        <v>0</v>
      </c>
      <c r="AM72" s="32"/>
      <c r="AN72" s="32">
        <f t="shared" ref="AN72" si="123">W72*G72</f>
        <v>0</v>
      </c>
      <c r="AO72" s="32"/>
      <c r="AP72" s="32">
        <f t="shared" ref="AP72" si="124">Z72*G72</f>
        <v>0</v>
      </c>
      <c r="AQ72" s="32"/>
      <c r="AR72" s="330">
        <f t="shared" ref="AR72" si="125">SUM(AJ72,AL72,AN72,AP72)</f>
        <v>0</v>
      </c>
      <c r="AS72" s="32"/>
      <c r="AT72" s="32"/>
      <c r="AU72" s="31">
        <f t="shared" si="110"/>
        <v>0</v>
      </c>
      <c r="AV72" s="32"/>
      <c r="AW72" s="31">
        <f t="shared" si="111"/>
        <v>0</v>
      </c>
      <c r="AX72" s="32"/>
      <c r="AY72" s="31">
        <f t="shared" si="112"/>
        <v>0</v>
      </c>
      <c r="AZ72" s="32"/>
      <c r="BA72" s="31">
        <f t="shared" si="113"/>
        <v>0</v>
      </c>
      <c r="BB72" s="32"/>
      <c r="BC72" s="31">
        <f t="shared" si="114"/>
        <v>0</v>
      </c>
      <c r="BF72" s="30"/>
      <c r="BG72" s="30"/>
      <c r="BH72" s="30"/>
      <c r="BI72" s="30"/>
      <c r="BJ72" s="30"/>
      <c r="BK72" s="30"/>
      <c r="BL72" s="30"/>
      <c r="BM72" s="30">
        <f t="shared" si="115"/>
        <v>0</v>
      </c>
      <c r="BN72" s="30">
        <f t="shared" si="116"/>
        <v>0</v>
      </c>
      <c r="BO72" s="30">
        <f t="shared" si="117"/>
        <v>0</v>
      </c>
      <c r="BP72" s="30">
        <f t="shared" si="118"/>
        <v>0</v>
      </c>
      <c r="BQ72" s="30">
        <f t="shared" si="119"/>
        <v>0</v>
      </c>
      <c r="BR72" s="29">
        <f t="shared" si="120"/>
        <v>0</v>
      </c>
      <c r="BT72" s="28">
        <v>12</v>
      </c>
    </row>
    <row r="73" spans="1:72" ht="11.25">
      <c r="A73" s="45" t="s">
        <v>143</v>
      </c>
      <c r="B73" s="63"/>
      <c r="C73" s="39"/>
      <c r="D73" s="39" t="str">
        <f t="shared" si="98"/>
        <v>S/O</v>
      </c>
      <c r="E73" s="472" t="s">
        <v>101</v>
      </c>
      <c r="F73" s="473">
        <f t="shared" si="99"/>
        <v>0</v>
      </c>
      <c r="G73" s="127">
        <v>72</v>
      </c>
      <c r="H73" s="62"/>
      <c r="I73" s="68">
        <v>1716237</v>
      </c>
      <c r="J73" s="61"/>
      <c r="K73" s="351">
        <v>46237</v>
      </c>
      <c r="L73" s="352"/>
      <c r="M73" s="61"/>
      <c r="N73" s="351">
        <v>46265</v>
      </c>
      <c r="O73" s="352"/>
      <c r="P73" s="33"/>
      <c r="Q73" s="37"/>
      <c r="R73" s="36">
        <f t="shared" si="100"/>
        <v>0</v>
      </c>
      <c r="S73" s="33"/>
      <c r="T73" s="37"/>
      <c r="U73" s="36">
        <f t="shared" si="101"/>
        <v>0</v>
      </c>
      <c r="V73" s="33"/>
      <c r="W73" s="37"/>
      <c r="X73" s="36">
        <f t="shared" si="102"/>
        <v>0</v>
      </c>
      <c r="Y73" s="33"/>
      <c r="Z73" s="37"/>
      <c r="AA73" s="36">
        <f t="shared" si="103"/>
        <v>0</v>
      </c>
      <c r="AB73" s="33"/>
      <c r="AC73" s="33"/>
      <c r="AD73" s="35"/>
      <c r="AE73" s="34"/>
      <c r="AF73" s="33"/>
      <c r="AG73" s="16">
        <f t="shared" si="104"/>
        <v>0</v>
      </c>
      <c r="AH73" s="16"/>
      <c r="AI73" s="32"/>
      <c r="AJ73" s="32">
        <f>Q73*G73</f>
        <v>0</v>
      </c>
      <c r="AK73" s="32"/>
      <c r="AL73" s="32">
        <f>T73*G73</f>
        <v>0</v>
      </c>
      <c r="AM73" s="32"/>
      <c r="AN73" s="32">
        <f>W73*G73</f>
        <v>0</v>
      </c>
      <c r="AO73" s="32"/>
      <c r="AP73" s="32">
        <f>Z73*G73</f>
        <v>0</v>
      </c>
      <c r="AQ73" s="32"/>
      <c r="AR73" s="330">
        <f>SUM(AJ73,AL73,AN73,AP73)</f>
        <v>0</v>
      </c>
      <c r="AS73" s="32"/>
      <c r="AT73" s="32"/>
      <c r="AU73" s="31">
        <f t="shared" si="110"/>
        <v>0</v>
      </c>
      <c r="AV73" s="32"/>
      <c r="AW73" s="31">
        <f t="shared" si="111"/>
        <v>0</v>
      </c>
      <c r="AX73" s="32"/>
      <c r="AY73" s="31">
        <f t="shared" si="112"/>
        <v>0</v>
      </c>
      <c r="AZ73" s="32"/>
      <c r="BA73" s="31">
        <f t="shared" si="113"/>
        <v>0</v>
      </c>
      <c r="BB73" s="32"/>
      <c r="BC73" s="31">
        <f t="shared" si="114"/>
        <v>0</v>
      </c>
      <c r="BF73" s="30"/>
      <c r="BG73" s="30"/>
      <c r="BH73" s="30"/>
      <c r="BI73" s="30"/>
      <c r="BJ73" s="30"/>
      <c r="BK73" s="30"/>
      <c r="BL73" s="30"/>
      <c r="BM73" s="30">
        <f t="shared" si="115"/>
        <v>0</v>
      </c>
      <c r="BN73" s="30">
        <f t="shared" si="116"/>
        <v>0</v>
      </c>
      <c r="BO73" s="30">
        <f t="shared" si="117"/>
        <v>0</v>
      </c>
      <c r="BP73" s="30">
        <f t="shared" si="118"/>
        <v>0</v>
      </c>
      <c r="BQ73" s="30">
        <f t="shared" si="119"/>
        <v>0</v>
      </c>
      <c r="BR73" s="29">
        <f t="shared" si="120"/>
        <v>0</v>
      </c>
      <c r="BT73" s="28" t="s">
        <v>742</v>
      </c>
    </row>
    <row r="74" spans="1:72" ht="11.25">
      <c r="A74" s="45" t="s">
        <v>144</v>
      </c>
      <c r="B74" s="63" t="s">
        <v>145</v>
      </c>
      <c r="C74" s="39"/>
      <c r="D74" s="39" t="str">
        <f t="shared" si="98"/>
        <v>S/O</v>
      </c>
      <c r="E74" s="472" t="s">
        <v>101</v>
      </c>
      <c r="F74" s="473">
        <f t="shared" si="99"/>
        <v>0</v>
      </c>
      <c r="G74" s="127">
        <v>72</v>
      </c>
      <c r="H74" s="62"/>
      <c r="I74" s="68">
        <v>1716377</v>
      </c>
      <c r="J74" s="61"/>
      <c r="K74" s="351">
        <v>46237</v>
      </c>
      <c r="L74" s="352"/>
      <c r="M74" s="61"/>
      <c r="N74" s="351">
        <v>46265</v>
      </c>
      <c r="O74" s="352"/>
      <c r="P74" s="33"/>
      <c r="Q74" s="37"/>
      <c r="R74" s="36">
        <f t="shared" si="100"/>
        <v>0</v>
      </c>
      <c r="S74" s="33"/>
      <c r="T74" s="37"/>
      <c r="U74" s="36">
        <f t="shared" si="101"/>
        <v>0</v>
      </c>
      <c r="V74" s="33"/>
      <c r="W74" s="37"/>
      <c r="X74" s="36">
        <f t="shared" si="102"/>
        <v>0</v>
      </c>
      <c r="Y74" s="33"/>
      <c r="Z74" s="37"/>
      <c r="AA74" s="36">
        <f t="shared" si="103"/>
        <v>0</v>
      </c>
      <c r="AB74" s="33"/>
      <c r="AC74" s="143"/>
      <c r="AD74" s="35"/>
      <c r="AE74" s="34"/>
      <c r="AF74" s="33"/>
      <c r="AG74" s="16">
        <f t="shared" si="104"/>
        <v>0</v>
      </c>
      <c r="AH74" s="16"/>
      <c r="AI74" s="32"/>
      <c r="AJ74" s="32">
        <f t="shared" si="50"/>
        <v>0</v>
      </c>
      <c r="AK74" s="32"/>
      <c r="AL74" s="32">
        <f t="shared" ref="AL74:AL78" si="126">T74*G74</f>
        <v>0</v>
      </c>
      <c r="AM74" s="32"/>
      <c r="AN74" s="32">
        <f t="shared" ref="AN74:AN78" si="127">W74*G74</f>
        <v>0</v>
      </c>
      <c r="AO74" s="32"/>
      <c r="AP74" s="32">
        <f t="shared" ref="AP74:AP78" si="128">Z74*G74</f>
        <v>0</v>
      </c>
      <c r="AQ74" s="32"/>
      <c r="AR74" s="330">
        <f t="shared" si="51"/>
        <v>0</v>
      </c>
      <c r="AS74" s="32"/>
      <c r="AT74" s="32"/>
      <c r="AU74" s="31">
        <f t="shared" si="110"/>
        <v>0</v>
      </c>
      <c r="AV74" s="32"/>
      <c r="AW74" s="31">
        <f t="shared" si="111"/>
        <v>0</v>
      </c>
      <c r="AX74" s="32"/>
      <c r="AY74" s="31">
        <f t="shared" si="112"/>
        <v>0</v>
      </c>
      <c r="AZ74" s="32"/>
      <c r="BA74" s="31">
        <f t="shared" si="113"/>
        <v>0</v>
      </c>
      <c r="BB74" s="32"/>
      <c r="BC74" s="31">
        <f t="shared" si="114"/>
        <v>0</v>
      </c>
      <c r="BF74" s="30"/>
      <c r="BG74" s="30"/>
      <c r="BH74" s="30"/>
      <c r="BI74" s="30"/>
      <c r="BJ74" s="30"/>
      <c r="BK74" s="30"/>
      <c r="BL74" s="30"/>
      <c r="BM74" s="30">
        <f t="shared" si="115"/>
        <v>0</v>
      </c>
      <c r="BN74" s="30">
        <f t="shared" si="116"/>
        <v>0</v>
      </c>
      <c r="BO74" s="30">
        <f t="shared" si="117"/>
        <v>0</v>
      </c>
      <c r="BP74" s="30">
        <f t="shared" si="118"/>
        <v>0</v>
      </c>
      <c r="BQ74" s="30">
        <f t="shared" si="119"/>
        <v>0</v>
      </c>
      <c r="BR74" s="29">
        <f t="shared" si="120"/>
        <v>0</v>
      </c>
      <c r="BT74" s="28" t="s">
        <v>742</v>
      </c>
    </row>
    <row r="75" spans="1:72" ht="15" customHeight="1">
      <c r="A75" s="67" t="s">
        <v>146</v>
      </c>
      <c r="B75" s="66"/>
      <c r="C75" s="58"/>
      <c r="D75" s="57"/>
      <c r="E75" s="472"/>
      <c r="F75" s="473"/>
      <c r="G75" s="128"/>
      <c r="H75" s="49"/>
      <c r="I75" s="48"/>
      <c r="J75" s="16"/>
      <c r="K75" s="355"/>
      <c r="L75" s="355"/>
      <c r="M75" s="16"/>
      <c r="N75" s="355"/>
      <c r="O75" s="355"/>
      <c r="P75" s="33"/>
      <c r="Q75" s="16"/>
      <c r="R75" s="56"/>
      <c r="S75" s="33"/>
      <c r="T75" s="16"/>
      <c r="U75" s="56"/>
      <c r="V75" s="33"/>
      <c r="W75" s="16"/>
      <c r="X75" s="56"/>
      <c r="Y75" s="33"/>
      <c r="Z75" s="16"/>
      <c r="AA75" s="56"/>
      <c r="AB75" s="33"/>
      <c r="AC75" s="33"/>
      <c r="AD75" s="35"/>
      <c r="AE75" s="46"/>
      <c r="AF75" s="33"/>
      <c r="AG75" s="16">
        <f>SUM(AG76:AG77)</f>
        <v>0</v>
      </c>
      <c r="AH75" s="16"/>
      <c r="AI75" s="32"/>
      <c r="AJ75" s="32">
        <f t="shared" si="50"/>
        <v>0</v>
      </c>
      <c r="AK75" s="32"/>
      <c r="AL75" s="32">
        <f t="shared" si="126"/>
        <v>0</v>
      </c>
      <c r="AM75" s="32"/>
      <c r="AN75" s="32">
        <f t="shared" si="127"/>
        <v>0</v>
      </c>
      <c r="AO75" s="32"/>
      <c r="AP75" s="32">
        <f t="shared" si="128"/>
        <v>0</v>
      </c>
      <c r="AQ75" s="32"/>
      <c r="AR75" s="330">
        <f t="shared" si="51"/>
        <v>0</v>
      </c>
      <c r="AS75" s="32"/>
      <c r="AT75" s="32"/>
      <c r="AU75" s="31"/>
      <c r="AV75" s="32"/>
      <c r="AW75" s="31"/>
      <c r="AX75" s="32"/>
      <c r="AY75" s="31"/>
      <c r="AZ75" s="32"/>
      <c r="BA75" s="31"/>
      <c r="BB75" s="32"/>
      <c r="BC75" s="31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29"/>
      <c r="BT75" s="28" t="e">
        <v>#N/A</v>
      </c>
    </row>
    <row r="76" spans="1:72" ht="11.25">
      <c r="A76" s="45" t="s">
        <v>147</v>
      </c>
      <c r="B76" s="63"/>
      <c r="C76" s="39"/>
      <c r="D76" s="39">
        <f>BT76</f>
        <v>102</v>
      </c>
      <c r="E76" s="472" t="s">
        <v>148</v>
      </c>
      <c r="F76" s="473">
        <f>BR76</f>
        <v>0</v>
      </c>
      <c r="G76" s="127">
        <v>25</v>
      </c>
      <c r="H76" s="62"/>
      <c r="I76" s="68">
        <v>1718300</v>
      </c>
      <c r="J76" s="61"/>
      <c r="K76" s="351">
        <v>46237</v>
      </c>
      <c r="L76" s="352"/>
      <c r="M76" s="61"/>
      <c r="N76" s="351">
        <v>46279</v>
      </c>
      <c r="O76" s="352"/>
      <c r="P76" s="33"/>
      <c r="Q76" s="37"/>
      <c r="R76" s="36">
        <f>IF($D$18="YES", (Q76), (0))</f>
        <v>0</v>
      </c>
      <c r="S76" s="33"/>
      <c r="T76" s="37"/>
      <c r="U76" s="36">
        <f>IF($D$18="YES", (T76), (0))</f>
        <v>0</v>
      </c>
      <c r="V76" s="33"/>
      <c r="W76" s="37"/>
      <c r="X76" s="36">
        <f>IF($D$18="YES", (W76), (0))</f>
        <v>0</v>
      </c>
      <c r="Y76" s="33"/>
      <c r="Z76" s="37"/>
      <c r="AA76" s="36">
        <f>IF($D$18="YES", (Z76), (0))</f>
        <v>0</v>
      </c>
      <c r="AB76" s="33"/>
      <c r="AC76" s="33"/>
      <c r="AD76" s="35"/>
      <c r="AE76" s="34"/>
      <c r="AF76" s="33"/>
      <c r="AG76" s="16">
        <f>SUM(Q76,R76,T76,U76,W76,X76,Z76,AA76)</f>
        <v>0</v>
      </c>
      <c r="AH76" s="16"/>
      <c r="AI76" s="32"/>
      <c r="AJ76" s="32">
        <f t="shared" si="50"/>
        <v>0</v>
      </c>
      <c r="AK76" s="32"/>
      <c r="AL76" s="32">
        <f t="shared" si="126"/>
        <v>0</v>
      </c>
      <c r="AM76" s="32"/>
      <c r="AN76" s="32">
        <f t="shared" si="127"/>
        <v>0</v>
      </c>
      <c r="AO76" s="32"/>
      <c r="AP76" s="32">
        <f t="shared" si="128"/>
        <v>0</v>
      </c>
      <c r="AQ76" s="32"/>
      <c r="AR76" s="330">
        <f t="shared" si="51"/>
        <v>0</v>
      </c>
      <c r="AS76" s="32"/>
      <c r="AT76" s="32"/>
      <c r="AU76" s="31">
        <f>(Q76*G76)*F76</f>
        <v>0</v>
      </c>
      <c r="AV76" s="32"/>
      <c r="AW76" s="31">
        <f>(T76*G76)*F76</f>
        <v>0</v>
      </c>
      <c r="AX76" s="32"/>
      <c r="AY76" s="31">
        <f>(W76*G76)*F76</f>
        <v>0</v>
      </c>
      <c r="AZ76" s="32"/>
      <c r="BA76" s="31">
        <f>(Z76*G76)*F76</f>
        <v>0</v>
      </c>
      <c r="BB76" s="32"/>
      <c r="BC76" s="31">
        <f>SUM(AT76:BB76)</f>
        <v>0</v>
      </c>
      <c r="BF76" s="30"/>
      <c r="BG76" s="30"/>
      <c r="BH76" s="30"/>
      <c r="BI76" s="30"/>
      <c r="BJ76" s="30"/>
      <c r="BK76" s="30"/>
      <c r="BL76" s="30"/>
      <c r="BM76" s="30">
        <f>IF($N$18&lt;BM$24,0,IF($N$18&gt;BM$25,0,$BG76))</f>
        <v>0</v>
      </c>
      <c r="BN76" s="30">
        <f>IF($N$18&lt;BN$24,0,IF($N$18&gt;BN$25,0,$BH76))</f>
        <v>0</v>
      </c>
      <c r="BO76" s="30">
        <f>IF($N$18&lt;BO$24,0,IF($N$18&gt;BO$25,0,$BI76))</f>
        <v>0</v>
      </c>
      <c r="BP76" s="30">
        <f>IF($N$18&lt;BP$24,0,IF($N$18&gt;BP$25,0,$BJ76))</f>
        <v>0</v>
      </c>
      <c r="BQ76" s="30">
        <f>IF($N$18&lt;BQ$24,0,IF($N$18&gt;BQ$25,0,$BK76))</f>
        <v>0</v>
      </c>
      <c r="BR76" s="29">
        <f>SUM(BL76:BQ76)</f>
        <v>0</v>
      </c>
      <c r="BT76" s="28">
        <v>102</v>
      </c>
    </row>
    <row r="77" spans="1:72" ht="11.25">
      <c r="A77" s="45" t="s">
        <v>149</v>
      </c>
      <c r="B77" s="63"/>
      <c r="C77" s="39"/>
      <c r="D77" s="39">
        <f>BT77</f>
        <v>67</v>
      </c>
      <c r="E77" s="472" t="s">
        <v>148</v>
      </c>
      <c r="F77" s="473">
        <f>BR77</f>
        <v>0</v>
      </c>
      <c r="G77" s="127">
        <v>25</v>
      </c>
      <c r="H77" s="62"/>
      <c r="I77" s="68">
        <v>1718350</v>
      </c>
      <c r="J77" s="61"/>
      <c r="K77" s="351">
        <v>46237</v>
      </c>
      <c r="L77" s="352"/>
      <c r="M77" s="61"/>
      <c r="N77" s="351">
        <v>46279</v>
      </c>
      <c r="O77" s="352"/>
      <c r="P77" s="33"/>
      <c r="Q77" s="37"/>
      <c r="R77" s="36">
        <f>IF($D$18="YES", (Q77), (0))</f>
        <v>0</v>
      </c>
      <c r="S77" s="33"/>
      <c r="T77" s="37"/>
      <c r="U77" s="36">
        <f>IF($D$18="YES", (T77), (0))</f>
        <v>0</v>
      </c>
      <c r="V77" s="33"/>
      <c r="W77" s="37"/>
      <c r="X77" s="36">
        <f>IF($D$18="YES", (W77), (0))</f>
        <v>0</v>
      </c>
      <c r="Y77" s="33"/>
      <c r="Z77" s="37"/>
      <c r="AA77" s="36">
        <f>IF($D$18="YES", (Z77), (0))</f>
        <v>0</v>
      </c>
      <c r="AB77" s="33"/>
      <c r="AC77" s="33"/>
      <c r="AD77" s="35"/>
      <c r="AE77" s="34"/>
      <c r="AF77" s="33"/>
      <c r="AG77" s="16">
        <f>SUM(Q77,R77,T77,U77,W77,X77,Z77,AA77)</f>
        <v>0</v>
      </c>
      <c r="AH77" s="16"/>
      <c r="AI77" s="32"/>
      <c r="AJ77" s="32">
        <f t="shared" si="50"/>
        <v>0</v>
      </c>
      <c r="AK77" s="32"/>
      <c r="AL77" s="32">
        <f t="shared" si="126"/>
        <v>0</v>
      </c>
      <c r="AM77" s="32"/>
      <c r="AN77" s="32">
        <f t="shared" si="127"/>
        <v>0</v>
      </c>
      <c r="AO77" s="32"/>
      <c r="AP77" s="32">
        <f t="shared" si="128"/>
        <v>0</v>
      </c>
      <c r="AQ77" s="32"/>
      <c r="AR77" s="330">
        <f t="shared" si="51"/>
        <v>0</v>
      </c>
      <c r="AS77" s="32"/>
      <c r="AT77" s="32"/>
      <c r="AU77" s="31">
        <f>(Q77*G77)*F77</f>
        <v>0</v>
      </c>
      <c r="AV77" s="32"/>
      <c r="AW77" s="31">
        <f>(T77*G77)*F77</f>
        <v>0</v>
      </c>
      <c r="AX77" s="32"/>
      <c r="AY77" s="31">
        <f>(W77*G77)*F77</f>
        <v>0</v>
      </c>
      <c r="AZ77" s="32"/>
      <c r="BA77" s="31">
        <f>(Z77*G77)*F77</f>
        <v>0</v>
      </c>
      <c r="BB77" s="32"/>
      <c r="BC77" s="31">
        <f>SUM(AT77:BB77)</f>
        <v>0</v>
      </c>
      <c r="BF77" s="30"/>
      <c r="BG77" s="30"/>
      <c r="BH77" s="30"/>
      <c r="BI77" s="30"/>
      <c r="BJ77" s="30"/>
      <c r="BK77" s="30"/>
      <c r="BL77" s="30"/>
      <c r="BM77" s="30">
        <f>IF($N$18&lt;BM$24,0,IF($N$18&gt;BM$25,0,$BG77))</f>
        <v>0</v>
      </c>
      <c r="BN77" s="30">
        <f>IF($N$18&lt;BN$24,0,IF($N$18&gt;BN$25,0,$BH77))</f>
        <v>0</v>
      </c>
      <c r="BO77" s="30">
        <f>IF($N$18&lt;BO$24,0,IF($N$18&gt;BO$25,0,$BI77))</f>
        <v>0</v>
      </c>
      <c r="BP77" s="30">
        <f>IF($N$18&lt;BP$24,0,IF($N$18&gt;BP$25,0,$BJ77))</f>
        <v>0</v>
      </c>
      <c r="BQ77" s="30">
        <f>IF($N$18&lt;BQ$24,0,IF($N$18&gt;BQ$25,0,$BK77))</f>
        <v>0</v>
      </c>
      <c r="BR77" s="29">
        <f>SUM(BL77:BQ77)</f>
        <v>0</v>
      </c>
      <c r="BT77" s="28">
        <v>67</v>
      </c>
    </row>
    <row r="78" spans="1:72" ht="15" customHeight="1">
      <c r="A78" s="67" t="s">
        <v>150</v>
      </c>
      <c r="B78" s="66"/>
      <c r="C78" s="58"/>
      <c r="D78" s="57"/>
      <c r="E78" s="476"/>
      <c r="F78" s="477"/>
      <c r="G78" s="128"/>
      <c r="H78" s="49"/>
      <c r="I78" s="48"/>
      <c r="J78" s="16"/>
      <c r="K78" s="355"/>
      <c r="L78" s="355"/>
      <c r="M78" s="16"/>
      <c r="N78" s="355"/>
      <c r="O78" s="355"/>
      <c r="P78" s="33"/>
      <c r="Q78" s="16"/>
      <c r="R78" s="56"/>
      <c r="S78" s="33"/>
      <c r="T78" s="16"/>
      <c r="U78" s="56"/>
      <c r="V78" s="33"/>
      <c r="W78" s="16"/>
      <c r="X78" s="56"/>
      <c r="Y78" s="33"/>
      <c r="Z78" s="16"/>
      <c r="AA78" s="56"/>
      <c r="AB78" s="33"/>
      <c r="AC78" s="33"/>
      <c r="AD78" s="35"/>
      <c r="AE78" s="46"/>
      <c r="AF78" s="33"/>
      <c r="AG78" s="16">
        <f>SUM(AG79:AG99)</f>
        <v>0</v>
      </c>
      <c r="AH78" s="16"/>
      <c r="AI78" s="32"/>
      <c r="AJ78" s="32">
        <f t="shared" si="50"/>
        <v>0</v>
      </c>
      <c r="AK78" s="32"/>
      <c r="AL78" s="32">
        <f t="shared" si="126"/>
        <v>0</v>
      </c>
      <c r="AM78" s="32"/>
      <c r="AN78" s="32">
        <f t="shared" si="127"/>
        <v>0</v>
      </c>
      <c r="AO78" s="32"/>
      <c r="AP78" s="32">
        <f t="shared" si="128"/>
        <v>0</v>
      </c>
      <c r="AQ78" s="32"/>
      <c r="AR78" s="330">
        <f t="shared" si="51"/>
        <v>0</v>
      </c>
      <c r="AS78" s="32"/>
      <c r="AT78" s="32"/>
      <c r="AU78" s="31"/>
      <c r="AV78" s="32"/>
      <c r="AW78" s="31"/>
      <c r="AX78" s="32"/>
      <c r="AY78" s="31"/>
      <c r="AZ78" s="32"/>
      <c r="BA78" s="31"/>
      <c r="BB78" s="32"/>
      <c r="BC78" s="31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29"/>
      <c r="BT78" s="28" t="e">
        <v>#N/A</v>
      </c>
    </row>
    <row r="79" spans="1:72" ht="11.1" customHeight="1">
      <c r="A79" s="74" t="s">
        <v>151</v>
      </c>
      <c r="B79" s="142"/>
      <c r="C79" s="73"/>
      <c r="D79" s="72"/>
      <c r="E79" s="474"/>
      <c r="F79" s="475"/>
      <c r="G79" s="141"/>
      <c r="H79" s="69"/>
      <c r="I79" s="48"/>
      <c r="J79" s="16"/>
      <c r="K79" s="354"/>
      <c r="L79" s="354"/>
      <c r="M79" s="16"/>
      <c r="N79" s="354"/>
      <c r="O79" s="354"/>
      <c r="P79" s="33"/>
      <c r="Q79" s="16"/>
      <c r="R79" s="64"/>
      <c r="S79" s="33"/>
      <c r="T79" s="16"/>
      <c r="U79" s="64"/>
      <c r="V79" s="33"/>
      <c r="W79" s="16"/>
      <c r="X79" s="64"/>
      <c r="Y79" s="33"/>
      <c r="Z79" s="16"/>
      <c r="AA79" s="64"/>
      <c r="AB79" s="33"/>
      <c r="AC79" s="33"/>
      <c r="AD79" s="35"/>
      <c r="AE79" s="46"/>
      <c r="AF79" s="33"/>
      <c r="AG79" s="16">
        <f>SUM(AG80:AG81)</f>
        <v>0</v>
      </c>
      <c r="AH79" s="16"/>
      <c r="AI79" s="32"/>
      <c r="AJ79" s="32">
        <f t="shared" si="50"/>
        <v>0</v>
      </c>
      <c r="AK79" s="32"/>
      <c r="AL79" s="32"/>
      <c r="AM79" s="32"/>
      <c r="AN79" s="32"/>
      <c r="AO79" s="32"/>
      <c r="AP79" s="32"/>
      <c r="AQ79" s="32"/>
      <c r="AR79" s="330">
        <f t="shared" si="51"/>
        <v>0</v>
      </c>
      <c r="AS79" s="32"/>
      <c r="AT79" s="32"/>
      <c r="AU79" s="31"/>
      <c r="AV79" s="32"/>
      <c r="AW79" s="31"/>
      <c r="AX79" s="32"/>
      <c r="AY79" s="31"/>
      <c r="AZ79" s="32"/>
      <c r="BA79" s="31"/>
      <c r="BB79" s="32"/>
      <c r="BC79" s="31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29"/>
      <c r="BT79" s="28" t="e">
        <v>#N/A</v>
      </c>
    </row>
    <row r="80" spans="1:72" ht="11.25">
      <c r="A80" s="45" t="s">
        <v>152</v>
      </c>
      <c r="B80" s="63" t="s">
        <v>153</v>
      </c>
      <c r="C80" s="39"/>
      <c r="D80" s="39">
        <f>BT80</f>
        <v>16</v>
      </c>
      <c r="E80" s="472" t="s">
        <v>88</v>
      </c>
      <c r="F80" s="473">
        <f>BR80</f>
        <v>0</v>
      </c>
      <c r="G80" s="127">
        <v>50</v>
      </c>
      <c r="H80" s="62"/>
      <c r="I80" s="68">
        <v>1719208</v>
      </c>
      <c r="J80" s="61"/>
      <c r="K80" s="351">
        <v>46174</v>
      </c>
      <c r="L80" s="352"/>
      <c r="M80" s="61"/>
      <c r="N80" s="351">
        <v>46265</v>
      </c>
      <c r="O80" s="352"/>
      <c r="P80" s="33"/>
      <c r="Q80" s="37"/>
      <c r="R80" s="36">
        <f>IF($D$18="YES", (Q80), (0))</f>
        <v>0</v>
      </c>
      <c r="S80" s="33"/>
      <c r="T80" s="37"/>
      <c r="U80" s="36">
        <f>IF($D$18="YES", (T80), (0))</f>
        <v>0</v>
      </c>
      <c r="V80" s="33"/>
      <c r="W80" s="37"/>
      <c r="X80" s="36">
        <f>IF($D$18="YES", (W80), (0))</f>
        <v>0</v>
      </c>
      <c r="Y80" s="33"/>
      <c r="Z80" s="37"/>
      <c r="AA80" s="36">
        <f>IF($D$18="YES", (Z80), (0))</f>
        <v>0</v>
      </c>
      <c r="AB80" s="33"/>
      <c r="AC80" s="33"/>
      <c r="AD80" s="35"/>
      <c r="AE80" s="34"/>
      <c r="AF80" s="33"/>
      <c r="AG80" s="16">
        <f>SUM(Q80,R80,T80,U80,W80,X80,Z80,AA80)</f>
        <v>0</v>
      </c>
      <c r="AH80" s="16"/>
      <c r="AI80" s="32"/>
      <c r="AJ80" s="32">
        <f t="shared" si="50"/>
        <v>0</v>
      </c>
      <c r="AK80" s="32"/>
      <c r="AL80" s="32">
        <f>T80*G80</f>
        <v>0</v>
      </c>
      <c r="AM80" s="32"/>
      <c r="AN80" s="32">
        <f>W80*G80</f>
        <v>0</v>
      </c>
      <c r="AO80" s="32"/>
      <c r="AP80" s="32">
        <f>Z80*G80</f>
        <v>0</v>
      </c>
      <c r="AQ80" s="32"/>
      <c r="AR80" s="330">
        <f t="shared" si="51"/>
        <v>0</v>
      </c>
      <c r="AS80" s="32"/>
      <c r="AT80" s="32"/>
      <c r="AU80" s="31">
        <f>(Q80*G80)*F80</f>
        <v>0</v>
      </c>
      <c r="AV80" s="32"/>
      <c r="AW80" s="31">
        <f>(T80*G80)*F80</f>
        <v>0</v>
      </c>
      <c r="AX80" s="32"/>
      <c r="AY80" s="31">
        <f>(W80*G80)*F80</f>
        <v>0</v>
      </c>
      <c r="AZ80" s="32"/>
      <c r="BA80" s="31">
        <f>(Z80*G80)*F80</f>
        <v>0</v>
      </c>
      <c r="BB80" s="32"/>
      <c r="BC80" s="31">
        <f>SUM(AT80:BB80)</f>
        <v>0</v>
      </c>
      <c r="BF80" s="30"/>
      <c r="BG80" s="30"/>
      <c r="BH80" s="30"/>
      <c r="BI80" s="30"/>
      <c r="BJ80" s="30"/>
      <c r="BK80" s="30"/>
      <c r="BL80" s="30"/>
      <c r="BM80" s="30">
        <f>IF($N$18&lt;BM$24,0,IF($N$18&gt;BM$25,0,$BG80))</f>
        <v>0</v>
      </c>
      <c r="BN80" s="30">
        <f>IF($N$18&lt;BN$24,0,IF($N$18&gt;BN$25,0,$BH80))</f>
        <v>0</v>
      </c>
      <c r="BO80" s="30">
        <f>IF($N$18&lt;BO$24,0,IF($N$18&gt;BO$25,0,$BI80))</f>
        <v>0</v>
      </c>
      <c r="BP80" s="30">
        <f>IF($N$18&lt;BP$24,0,IF($N$18&gt;BP$25,0,$BJ80))</f>
        <v>0</v>
      </c>
      <c r="BQ80" s="30">
        <f>IF($N$18&lt;BQ$24,0,IF($N$18&gt;BQ$25,0,$BK80))</f>
        <v>0</v>
      </c>
      <c r="BR80" s="29">
        <f>SUM(BL80:BQ80)</f>
        <v>0</v>
      </c>
      <c r="BT80" s="28">
        <v>16</v>
      </c>
    </row>
    <row r="81" spans="1:72" ht="11.25">
      <c r="A81" s="45" t="s">
        <v>154</v>
      </c>
      <c r="B81" s="63" t="s">
        <v>153</v>
      </c>
      <c r="C81" s="39"/>
      <c r="D81" s="39">
        <f>BT81</f>
        <v>13</v>
      </c>
      <c r="E81" s="472" t="s">
        <v>88</v>
      </c>
      <c r="F81" s="473">
        <f>BR81</f>
        <v>0</v>
      </c>
      <c r="G81" s="127">
        <v>50</v>
      </c>
      <c r="H81" s="62"/>
      <c r="I81" s="68">
        <v>1719228</v>
      </c>
      <c r="J81" s="61"/>
      <c r="K81" s="351">
        <v>46174</v>
      </c>
      <c r="L81" s="352"/>
      <c r="M81" s="61"/>
      <c r="N81" s="351">
        <v>46265</v>
      </c>
      <c r="O81" s="352"/>
      <c r="P81" s="33"/>
      <c r="Q81" s="37"/>
      <c r="R81" s="36">
        <f>IF($D$18="YES", (Q81), (0))</f>
        <v>0</v>
      </c>
      <c r="S81" s="33"/>
      <c r="T81" s="37"/>
      <c r="U81" s="36">
        <f>IF($D$18="YES", (T81), (0))</f>
        <v>0</v>
      </c>
      <c r="V81" s="33"/>
      <c r="W81" s="37"/>
      <c r="X81" s="36">
        <f>IF($D$18="YES", (W81), (0))</f>
        <v>0</v>
      </c>
      <c r="Y81" s="33"/>
      <c r="Z81" s="37"/>
      <c r="AA81" s="36">
        <f>IF($D$18="YES", (Z81), (0))</f>
        <v>0</v>
      </c>
      <c r="AB81" s="33"/>
      <c r="AC81" s="33"/>
      <c r="AD81" s="35"/>
      <c r="AE81" s="34"/>
      <c r="AF81" s="33"/>
      <c r="AG81" s="16">
        <f>SUM(Q81,R81,T81,U81,W81,X81,Z81,AA81)</f>
        <v>0</v>
      </c>
      <c r="AH81" s="16"/>
      <c r="AI81" s="32"/>
      <c r="AJ81" s="32">
        <f t="shared" si="50"/>
        <v>0</v>
      </c>
      <c r="AK81" s="32"/>
      <c r="AL81" s="32">
        <f>T81*G81</f>
        <v>0</v>
      </c>
      <c r="AM81" s="32"/>
      <c r="AN81" s="32">
        <f>W81*G81</f>
        <v>0</v>
      </c>
      <c r="AO81" s="32"/>
      <c r="AP81" s="32">
        <f>Z81*G81</f>
        <v>0</v>
      </c>
      <c r="AQ81" s="32"/>
      <c r="AR81" s="330">
        <f t="shared" si="51"/>
        <v>0</v>
      </c>
      <c r="AS81" s="32"/>
      <c r="AT81" s="32"/>
      <c r="AU81" s="31">
        <f>(Q81*G81)*F81</f>
        <v>0</v>
      </c>
      <c r="AV81" s="32"/>
      <c r="AW81" s="31">
        <f>(T81*G81)*F81</f>
        <v>0</v>
      </c>
      <c r="AX81" s="32"/>
      <c r="AY81" s="31">
        <f>(W81*G81)*F81</f>
        <v>0</v>
      </c>
      <c r="AZ81" s="32"/>
      <c r="BA81" s="31">
        <f>(Z81*G81)*F81</f>
        <v>0</v>
      </c>
      <c r="BB81" s="32"/>
      <c r="BC81" s="31">
        <f>SUM(AT81:BB81)</f>
        <v>0</v>
      </c>
      <c r="BF81" s="30"/>
      <c r="BG81" s="30"/>
      <c r="BH81" s="30"/>
      <c r="BI81" s="30"/>
      <c r="BJ81" s="30"/>
      <c r="BK81" s="30"/>
      <c r="BL81" s="30"/>
      <c r="BM81" s="30">
        <f>IF($N$18&lt;BM$24,0,IF($N$18&gt;BM$25,0,$BG81))</f>
        <v>0</v>
      </c>
      <c r="BN81" s="30">
        <f>IF($N$18&lt;BN$24,0,IF($N$18&gt;BN$25,0,$BH81))</f>
        <v>0</v>
      </c>
      <c r="BO81" s="30">
        <f>IF($N$18&lt;BO$24,0,IF($N$18&gt;BO$25,0,$BI81))</f>
        <v>0</v>
      </c>
      <c r="BP81" s="30">
        <f>IF($N$18&lt;BP$24,0,IF($N$18&gt;BP$25,0,$BJ81))</f>
        <v>0</v>
      </c>
      <c r="BQ81" s="30">
        <f>IF($N$18&lt;BQ$24,0,IF($N$18&gt;BQ$25,0,$BK81))</f>
        <v>0</v>
      </c>
      <c r="BR81" s="29">
        <f>SUM(BL81:BQ81)</f>
        <v>0</v>
      </c>
      <c r="BT81" s="28">
        <v>13</v>
      </c>
    </row>
    <row r="82" spans="1:72" ht="11.25">
      <c r="A82" s="45" t="s">
        <v>155</v>
      </c>
      <c r="B82" s="63"/>
      <c r="C82" s="39"/>
      <c r="D82" s="39">
        <f>BT82</f>
        <v>23</v>
      </c>
      <c r="E82" s="472" t="s">
        <v>156</v>
      </c>
      <c r="F82" s="473">
        <f>BR82</f>
        <v>0</v>
      </c>
      <c r="G82" s="127">
        <v>50</v>
      </c>
      <c r="H82" s="62"/>
      <c r="I82" s="68">
        <v>1718838</v>
      </c>
      <c r="J82" s="61"/>
      <c r="K82" s="351">
        <v>46174</v>
      </c>
      <c r="L82" s="352"/>
      <c r="M82" s="61"/>
      <c r="N82" s="351">
        <v>46265</v>
      </c>
      <c r="O82" s="352"/>
      <c r="P82" s="33"/>
      <c r="Q82" s="37"/>
      <c r="R82" s="36">
        <f>IF($D$18="YES", (Q82), (0))</f>
        <v>0</v>
      </c>
      <c r="S82" s="33"/>
      <c r="T82" s="37"/>
      <c r="U82" s="36">
        <f>IF($D$18="YES", (T82), (0))</f>
        <v>0</v>
      </c>
      <c r="V82" s="33"/>
      <c r="W82" s="37"/>
      <c r="X82" s="36">
        <f>IF($D$18="YES", (W82), (0))</f>
        <v>0</v>
      </c>
      <c r="Y82" s="33"/>
      <c r="Z82" s="37"/>
      <c r="AA82" s="36">
        <f>IF($D$18="YES", (Z82), (0))</f>
        <v>0</v>
      </c>
      <c r="AB82" s="33"/>
      <c r="AC82" s="33"/>
      <c r="AD82" s="35"/>
      <c r="AE82" s="34"/>
      <c r="AF82" s="33"/>
      <c r="AG82" s="16">
        <f>SUM(Q82,R82,T82,U82,W82,X82,Z82,AA82)</f>
        <v>0</v>
      </c>
      <c r="AH82" s="16"/>
      <c r="AI82" s="32"/>
      <c r="AJ82" s="32">
        <f t="shared" si="50"/>
        <v>0</v>
      </c>
      <c r="AK82" s="32"/>
      <c r="AL82" s="32">
        <f>T82*G82</f>
        <v>0</v>
      </c>
      <c r="AM82" s="32"/>
      <c r="AN82" s="32">
        <f>W82*G82</f>
        <v>0</v>
      </c>
      <c r="AO82" s="32"/>
      <c r="AP82" s="32">
        <f>Z82*G82</f>
        <v>0</v>
      </c>
      <c r="AQ82" s="32"/>
      <c r="AR82" s="330">
        <f t="shared" si="51"/>
        <v>0</v>
      </c>
      <c r="AS82" s="32"/>
      <c r="AT82" s="32"/>
      <c r="AU82" s="31">
        <f>(Q82*G82)*F82</f>
        <v>0</v>
      </c>
      <c r="AV82" s="32"/>
      <c r="AW82" s="31">
        <f>(T82*G82)*F82</f>
        <v>0</v>
      </c>
      <c r="AX82" s="32"/>
      <c r="AY82" s="31">
        <f>(W82*G82)*F82</f>
        <v>0</v>
      </c>
      <c r="AZ82" s="32"/>
      <c r="BA82" s="31">
        <f>(Z82*G82)*F82</f>
        <v>0</v>
      </c>
      <c r="BB82" s="32"/>
      <c r="BC82" s="31">
        <f>SUM(AT82:BB82)</f>
        <v>0</v>
      </c>
      <c r="BF82" s="30"/>
      <c r="BG82" s="30"/>
      <c r="BH82" s="30"/>
      <c r="BI82" s="30"/>
      <c r="BJ82" s="30"/>
      <c r="BK82" s="30"/>
      <c r="BL82" s="30"/>
      <c r="BM82" s="30">
        <f>IF($N$18&lt;BM$24,0,IF($N$18&gt;BM$25,0,$BG82))</f>
        <v>0</v>
      </c>
      <c r="BN82" s="30">
        <f>IF($N$18&lt;BN$24,0,IF($N$18&gt;BN$25,0,$BH82))</f>
        <v>0</v>
      </c>
      <c r="BO82" s="30">
        <f>IF($N$18&lt;BO$24,0,IF($N$18&gt;BO$25,0,$BI82))</f>
        <v>0</v>
      </c>
      <c r="BP82" s="30">
        <f>IF($N$18&lt;BP$24,0,IF($N$18&gt;BP$25,0,$BJ82))</f>
        <v>0</v>
      </c>
      <c r="BQ82" s="30">
        <f>IF($N$18&lt;BQ$24,0,IF($N$18&gt;BQ$25,0,$BK82))</f>
        <v>0</v>
      </c>
      <c r="BR82" s="29">
        <f>SUM(BL82:BQ82)</f>
        <v>0</v>
      </c>
      <c r="BT82" s="28">
        <v>23</v>
      </c>
    </row>
    <row r="83" spans="1:72" ht="11.1" customHeight="1">
      <c r="A83" s="74" t="s">
        <v>157</v>
      </c>
      <c r="B83" s="142"/>
      <c r="C83" s="73"/>
      <c r="D83" s="72"/>
      <c r="E83" s="472"/>
      <c r="F83" s="473"/>
      <c r="G83" s="141"/>
      <c r="H83" s="69"/>
      <c r="I83" s="48"/>
      <c r="J83" s="16"/>
      <c r="K83" s="354"/>
      <c r="L83" s="354"/>
      <c r="M83" s="16"/>
      <c r="N83" s="354"/>
      <c r="O83" s="354"/>
      <c r="P83" s="33"/>
      <c r="Q83" s="16"/>
      <c r="R83" s="64"/>
      <c r="S83" s="33"/>
      <c r="T83" s="16"/>
      <c r="U83" s="64"/>
      <c r="V83" s="33"/>
      <c r="W83" s="16"/>
      <c r="X83" s="64"/>
      <c r="Y83" s="33"/>
      <c r="Z83" s="16"/>
      <c r="AA83" s="64"/>
      <c r="AB83" s="33"/>
      <c r="AC83" s="33"/>
      <c r="AD83" s="35"/>
      <c r="AE83" s="46"/>
      <c r="AF83" s="33"/>
      <c r="AG83" s="16">
        <f>SUM(AG84:AG85)</f>
        <v>0</v>
      </c>
      <c r="AH83" s="16"/>
      <c r="AI83" s="32"/>
      <c r="AJ83" s="32">
        <f t="shared" si="50"/>
        <v>0</v>
      </c>
      <c r="AK83" s="32"/>
      <c r="AL83" s="32"/>
      <c r="AM83" s="32"/>
      <c r="AN83" s="32"/>
      <c r="AO83" s="32"/>
      <c r="AP83" s="32"/>
      <c r="AQ83" s="32"/>
      <c r="AR83" s="330">
        <f t="shared" si="51"/>
        <v>0</v>
      </c>
      <c r="AS83" s="32"/>
      <c r="AT83" s="32"/>
      <c r="AU83" s="31"/>
      <c r="AV83" s="32"/>
      <c r="AW83" s="31"/>
      <c r="AX83" s="32"/>
      <c r="AY83" s="31"/>
      <c r="AZ83" s="32"/>
      <c r="BA83" s="31"/>
      <c r="BB83" s="32"/>
      <c r="BC83" s="31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29"/>
      <c r="BT83" s="28" t="e">
        <v>#N/A</v>
      </c>
    </row>
    <row r="84" spans="1:72" ht="11.25">
      <c r="A84" s="45" t="s">
        <v>158</v>
      </c>
      <c r="B84" s="63" t="s">
        <v>153</v>
      </c>
      <c r="C84" s="39"/>
      <c r="D84" s="39">
        <f t="shared" ref="D84:D88" si="129">BT84</f>
        <v>25</v>
      </c>
      <c r="E84" s="472" t="s">
        <v>88</v>
      </c>
      <c r="F84" s="473">
        <f t="shared" ref="F84:F88" si="130">BR84</f>
        <v>0</v>
      </c>
      <c r="G84" s="127">
        <v>50</v>
      </c>
      <c r="H84" s="62"/>
      <c r="I84" s="68">
        <v>1793108</v>
      </c>
      <c r="J84" s="61"/>
      <c r="K84" s="351">
        <v>46174</v>
      </c>
      <c r="L84" s="352"/>
      <c r="M84" s="61"/>
      <c r="N84" s="351">
        <v>46265</v>
      </c>
      <c r="O84" s="352"/>
      <c r="P84" s="33"/>
      <c r="Q84" s="37"/>
      <c r="R84" s="36">
        <f t="shared" ref="R84:R88" si="131">IF($D$18="YES", (Q84), (0))</f>
        <v>0</v>
      </c>
      <c r="S84" s="33"/>
      <c r="T84" s="37"/>
      <c r="U84" s="36">
        <f t="shared" ref="U84:U88" si="132">IF($D$18="YES", (T84), (0))</f>
        <v>0</v>
      </c>
      <c r="V84" s="33"/>
      <c r="W84" s="37"/>
      <c r="X84" s="36">
        <f t="shared" ref="X84:X88" si="133">IF($D$18="YES", (W84), (0))</f>
        <v>0</v>
      </c>
      <c r="Y84" s="33"/>
      <c r="Z84" s="37"/>
      <c r="AA84" s="36">
        <f t="shared" ref="AA84:AA88" si="134">IF($D$18="YES", (Z84), (0))</f>
        <v>0</v>
      </c>
      <c r="AB84" s="33"/>
      <c r="AC84" s="33"/>
      <c r="AD84" s="35"/>
      <c r="AE84" s="34"/>
      <c r="AF84" s="33"/>
      <c r="AG84" s="16">
        <f t="shared" ref="AG84:AG88" si="135">SUM(Q84,R84,T84,U84,W84,X84,Z84,AA84)</f>
        <v>0</v>
      </c>
      <c r="AH84" s="16"/>
      <c r="AI84" s="32"/>
      <c r="AJ84" s="32">
        <f t="shared" ref="AJ84:AJ135" si="136">Q84*G84</f>
        <v>0</v>
      </c>
      <c r="AK84" s="32"/>
      <c r="AL84" s="32">
        <f t="shared" ref="AL84:AL135" si="137">T84*G84</f>
        <v>0</v>
      </c>
      <c r="AM84" s="32"/>
      <c r="AN84" s="32">
        <f t="shared" ref="AN84:AN135" si="138">W84*G84</f>
        <v>0</v>
      </c>
      <c r="AO84" s="32"/>
      <c r="AP84" s="32">
        <f t="shared" ref="AP84:AP135" si="139">Z84*G84</f>
        <v>0</v>
      </c>
      <c r="AQ84" s="32"/>
      <c r="AR84" s="330">
        <f t="shared" si="51"/>
        <v>0</v>
      </c>
      <c r="AS84" s="32"/>
      <c r="AT84" s="32"/>
      <c r="AU84" s="31">
        <f t="shared" ref="AU84:AU88" si="140">(Q84*G84)*F84</f>
        <v>0</v>
      </c>
      <c r="AV84" s="32"/>
      <c r="AW84" s="31">
        <f t="shared" ref="AW84:AW88" si="141">(T84*G84)*F84</f>
        <v>0</v>
      </c>
      <c r="AX84" s="32"/>
      <c r="AY84" s="31">
        <f t="shared" ref="AY84:AY88" si="142">(W84*G84)*F84</f>
        <v>0</v>
      </c>
      <c r="AZ84" s="32"/>
      <c r="BA84" s="31">
        <f t="shared" ref="BA84:BA88" si="143">(Z84*G84)*F84</f>
        <v>0</v>
      </c>
      <c r="BB84" s="32"/>
      <c r="BC84" s="31">
        <f t="shared" ref="BC84:BC88" si="144">SUM(AT84:BB84)</f>
        <v>0</v>
      </c>
      <c r="BF84" s="30"/>
      <c r="BG84" s="30"/>
      <c r="BH84" s="30"/>
      <c r="BI84" s="30"/>
      <c r="BJ84" s="30"/>
      <c r="BK84" s="30"/>
      <c r="BL84" s="30"/>
      <c r="BM84" s="30">
        <f t="shared" ref="BM84:BM88" si="145">IF($N$18&lt;BM$24,0,IF($N$18&gt;BM$25,0,$BG84))</f>
        <v>0</v>
      </c>
      <c r="BN84" s="30">
        <f t="shared" ref="BN84:BN88" si="146">IF($N$18&lt;BN$24,0,IF($N$18&gt;BN$25,0,$BH84))</f>
        <v>0</v>
      </c>
      <c r="BO84" s="30">
        <f t="shared" ref="BO84:BO88" si="147">IF($N$18&lt;BO$24,0,IF($N$18&gt;BO$25,0,$BI84))</f>
        <v>0</v>
      </c>
      <c r="BP84" s="30">
        <f t="shared" ref="BP84:BP88" si="148">IF($N$18&lt;BP$24,0,IF($N$18&gt;BP$25,0,$BJ84))</f>
        <v>0</v>
      </c>
      <c r="BQ84" s="30">
        <f t="shared" ref="BQ84:BQ88" si="149">IF($N$18&lt;BQ$24,0,IF($N$18&gt;BQ$25,0,$BK84))</f>
        <v>0</v>
      </c>
      <c r="BR84" s="29">
        <f t="shared" ref="BR84:BR88" si="150">SUM(BL84:BQ84)</f>
        <v>0</v>
      </c>
      <c r="BT84" s="28">
        <v>25</v>
      </c>
    </row>
    <row r="85" spans="1:72" ht="11.25">
      <c r="A85" s="45" t="s">
        <v>159</v>
      </c>
      <c r="B85" s="63" t="s">
        <v>153</v>
      </c>
      <c r="C85" s="39"/>
      <c r="D85" s="39">
        <f t="shared" si="129"/>
        <v>7</v>
      </c>
      <c r="E85" s="472" t="s">
        <v>88</v>
      </c>
      <c r="F85" s="473">
        <f t="shared" si="130"/>
        <v>0</v>
      </c>
      <c r="G85" s="127">
        <v>50</v>
      </c>
      <c r="H85" s="62"/>
      <c r="I85" s="68">
        <v>1793158</v>
      </c>
      <c r="J85" s="61"/>
      <c r="K85" s="351">
        <v>46174</v>
      </c>
      <c r="L85" s="352"/>
      <c r="M85" s="61"/>
      <c r="N85" s="351">
        <v>46265</v>
      </c>
      <c r="O85" s="352"/>
      <c r="P85" s="33"/>
      <c r="Q85" s="37"/>
      <c r="R85" s="36">
        <f t="shared" si="131"/>
        <v>0</v>
      </c>
      <c r="S85" s="33"/>
      <c r="T85" s="37"/>
      <c r="U85" s="36">
        <f t="shared" si="132"/>
        <v>0</v>
      </c>
      <c r="V85" s="33"/>
      <c r="W85" s="37"/>
      <c r="X85" s="36">
        <f t="shared" si="133"/>
        <v>0</v>
      </c>
      <c r="Y85" s="33"/>
      <c r="Z85" s="37"/>
      <c r="AA85" s="36">
        <f t="shared" si="134"/>
        <v>0</v>
      </c>
      <c r="AB85" s="33"/>
      <c r="AC85" s="33"/>
      <c r="AD85" s="35"/>
      <c r="AE85" s="34"/>
      <c r="AF85" s="33"/>
      <c r="AG85" s="16">
        <f t="shared" si="135"/>
        <v>0</v>
      </c>
      <c r="AH85" s="16"/>
      <c r="AI85" s="32"/>
      <c r="AJ85" s="32">
        <f t="shared" si="136"/>
        <v>0</v>
      </c>
      <c r="AK85" s="32"/>
      <c r="AL85" s="32">
        <f t="shared" si="137"/>
        <v>0</v>
      </c>
      <c r="AM85" s="32"/>
      <c r="AN85" s="32">
        <f t="shared" si="138"/>
        <v>0</v>
      </c>
      <c r="AO85" s="32"/>
      <c r="AP85" s="32">
        <f t="shared" si="139"/>
        <v>0</v>
      </c>
      <c r="AQ85" s="32"/>
      <c r="AR85" s="330">
        <f t="shared" ref="AR85:AR135" si="151">SUM(AJ85,AL85,AN85,AP85)</f>
        <v>0</v>
      </c>
      <c r="AS85" s="32"/>
      <c r="AT85" s="32"/>
      <c r="AU85" s="31">
        <f t="shared" si="140"/>
        <v>0</v>
      </c>
      <c r="AV85" s="32"/>
      <c r="AW85" s="31">
        <f t="shared" si="141"/>
        <v>0</v>
      </c>
      <c r="AX85" s="32"/>
      <c r="AY85" s="31">
        <f t="shared" si="142"/>
        <v>0</v>
      </c>
      <c r="AZ85" s="32"/>
      <c r="BA85" s="31">
        <f t="shared" si="143"/>
        <v>0</v>
      </c>
      <c r="BB85" s="32"/>
      <c r="BC85" s="31">
        <f t="shared" si="144"/>
        <v>0</v>
      </c>
      <c r="BF85" s="30"/>
      <c r="BG85" s="30"/>
      <c r="BH85" s="30"/>
      <c r="BI85" s="30"/>
      <c r="BJ85" s="30"/>
      <c r="BK85" s="30"/>
      <c r="BL85" s="30"/>
      <c r="BM85" s="30">
        <f t="shared" si="145"/>
        <v>0</v>
      </c>
      <c r="BN85" s="30">
        <f t="shared" si="146"/>
        <v>0</v>
      </c>
      <c r="BO85" s="30">
        <f t="shared" si="147"/>
        <v>0</v>
      </c>
      <c r="BP85" s="30">
        <f t="shared" si="148"/>
        <v>0</v>
      </c>
      <c r="BQ85" s="30">
        <f t="shared" si="149"/>
        <v>0</v>
      </c>
      <c r="BR85" s="29">
        <f t="shared" si="150"/>
        <v>0</v>
      </c>
      <c r="BT85" s="28">
        <v>7</v>
      </c>
    </row>
    <row r="86" spans="1:72" ht="11.25">
      <c r="A86" s="45" t="s">
        <v>160</v>
      </c>
      <c r="B86" s="63"/>
      <c r="C86" s="39"/>
      <c r="D86" s="39">
        <f t="shared" si="129"/>
        <v>8</v>
      </c>
      <c r="E86" s="472" t="s">
        <v>101</v>
      </c>
      <c r="F86" s="473">
        <f t="shared" si="130"/>
        <v>0</v>
      </c>
      <c r="G86" s="127">
        <v>72</v>
      </c>
      <c r="H86" s="62"/>
      <c r="I86" s="68">
        <v>1719107</v>
      </c>
      <c r="J86" s="61"/>
      <c r="K86" s="351">
        <v>46174</v>
      </c>
      <c r="L86" s="352"/>
      <c r="M86" s="61"/>
      <c r="N86" s="351">
        <v>46265</v>
      </c>
      <c r="O86" s="352"/>
      <c r="P86" s="33"/>
      <c r="Q86" s="37"/>
      <c r="R86" s="36">
        <f t="shared" si="131"/>
        <v>0</v>
      </c>
      <c r="S86" s="33"/>
      <c r="T86" s="37"/>
      <c r="U86" s="36">
        <f t="shared" si="132"/>
        <v>0</v>
      </c>
      <c r="V86" s="33"/>
      <c r="W86" s="37"/>
      <c r="X86" s="36">
        <f t="shared" si="133"/>
        <v>0</v>
      </c>
      <c r="Y86" s="33"/>
      <c r="Z86" s="37"/>
      <c r="AA86" s="36">
        <f t="shared" si="134"/>
        <v>0</v>
      </c>
      <c r="AB86" s="33"/>
      <c r="AC86" s="33"/>
      <c r="AD86" s="35"/>
      <c r="AE86" s="34"/>
      <c r="AF86" s="33"/>
      <c r="AG86" s="16">
        <f t="shared" si="135"/>
        <v>0</v>
      </c>
      <c r="AH86" s="16"/>
      <c r="AI86" s="32"/>
      <c r="AJ86" s="32">
        <f t="shared" si="136"/>
        <v>0</v>
      </c>
      <c r="AK86" s="32"/>
      <c r="AL86" s="32">
        <f t="shared" si="137"/>
        <v>0</v>
      </c>
      <c r="AM86" s="32"/>
      <c r="AN86" s="32">
        <f t="shared" si="138"/>
        <v>0</v>
      </c>
      <c r="AO86" s="32"/>
      <c r="AP86" s="32">
        <f t="shared" si="139"/>
        <v>0</v>
      </c>
      <c r="AQ86" s="32"/>
      <c r="AR86" s="330">
        <f t="shared" si="151"/>
        <v>0</v>
      </c>
      <c r="AS86" s="32"/>
      <c r="AT86" s="32"/>
      <c r="AU86" s="31">
        <f t="shared" si="140"/>
        <v>0</v>
      </c>
      <c r="AV86" s="32"/>
      <c r="AW86" s="31">
        <f t="shared" si="141"/>
        <v>0</v>
      </c>
      <c r="AX86" s="32"/>
      <c r="AY86" s="31">
        <f t="shared" si="142"/>
        <v>0</v>
      </c>
      <c r="AZ86" s="32"/>
      <c r="BA86" s="31">
        <f t="shared" si="143"/>
        <v>0</v>
      </c>
      <c r="BB86" s="32"/>
      <c r="BC86" s="31">
        <f t="shared" si="144"/>
        <v>0</v>
      </c>
      <c r="BF86" s="30"/>
      <c r="BG86" s="30"/>
      <c r="BH86" s="30"/>
      <c r="BI86" s="30"/>
      <c r="BJ86" s="30"/>
      <c r="BK86" s="30"/>
      <c r="BL86" s="30"/>
      <c r="BM86" s="30">
        <f t="shared" si="145"/>
        <v>0</v>
      </c>
      <c r="BN86" s="30">
        <f t="shared" si="146"/>
        <v>0</v>
      </c>
      <c r="BO86" s="30">
        <f t="shared" si="147"/>
        <v>0</v>
      </c>
      <c r="BP86" s="30">
        <f t="shared" si="148"/>
        <v>0</v>
      </c>
      <c r="BQ86" s="30">
        <f t="shared" si="149"/>
        <v>0</v>
      </c>
      <c r="BR86" s="29">
        <f t="shared" si="150"/>
        <v>0</v>
      </c>
      <c r="BT86" s="28">
        <v>8</v>
      </c>
    </row>
    <row r="87" spans="1:72" ht="11.25">
      <c r="A87" s="45" t="s">
        <v>161</v>
      </c>
      <c r="B87" s="63"/>
      <c r="C87" s="39"/>
      <c r="D87" s="39">
        <f t="shared" si="129"/>
        <v>20</v>
      </c>
      <c r="E87" s="472" t="s">
        <v>101</v>
      </c>
      <c r="F87" s="473">
        <f t="shared" si="130"/>
        <v>0</v>
      </c>
      <c r="G87" s="127">
        <v>72</v>
      </c>
      <c r="H87" s="62"/>
      <c r="I87" s="68">
        <v>1719277</v>
      </c>
      <c r="J87" s="61"/>
      <c r="K87" s="351">
        <v>46174</v>
      </c>
      <c r="L87" s="352"/>
      <c r="M87" s="61"/>
      <c r="N87" s="351">
        <v>46265</v>
      </c>
      <c r="O87" s="352"/>
      <c r="P87" s="33"/>
      <c r="Q87" s="37"/>
      <c r="R87" s="36">
        <f t="shared" si="131"/>
        <v>0</v>
      </c>
      <c r="S87" s="33"/>
      <c r="T87" s="37"/>
      <c r="U87" s="36">
        <f t="shared" si="132"/>
        <v>0</v>
      </c>
      <c r="V87" s="33"/>
      <c r="W87" s="37"/>
      <c r="X87" s="36">
        <f t="shared" si="133"/>
        <v>0</v>
      </c>
      <c r="Y87" s="33"/>
      <c r="Z87" s="37"/>
      <c r="AA87" s="36">
        <f t="shared" si="134"/>
        <v>0</v>
      </c>
      <c r="AB87" s="33"/>
      <c r="AC87" s="33"/>
      <c r="AD87" s="35"/>
      <c r="AE87" s="34"/>
      <c r="AF87" s="33"/>
      <c r="AG87" s="16">
        <f t="shared" si="135"/>
        <v>0</v>
      </c>
      <c r="AH87" s="16"/>
      <c r="AI87" s="32"/>
      <c r="AJ87" s="32">
        <f t="shared" si="136"/>
        <v>0</v>
      </c>
      <c r="AK87" s="32"/>
      <c r="AL87" s="32">
        <f t="shared" si="137"/>
        <v>0</v>
      </c>
      <c r="AM87" s="32"/>
      <c r="AN87" s="32">
        <f t="shared" si="138"/>
        <v>0</v>
      </c>
      <c r="AO87" s="32"/>
      <c r="AP87" s="32">
        <f t="shared" si="139"/>
        <v>0</v>
      </c>
      <c r="AQ87" s="32"/>
      <c r="AR87" s="330">
        <f t="shared" si="151"/>
        <v>0</v>
      </c>
      <c r="AS87" s="32"/>
      <c r="AT87" s="32"/>
      <c r="AU87" s="31">
        <f t="shared" si="140"/>
        <v>0</v>
      </c>
      <c r="AV87" s="32"/>
      <c r="AW87" s="31">
        <f t="shared" si="141"/>
        <v>0</v>
      </c>
      <c r="AX87" s="32"/>
      <c r="AY87" s="31">
        <f t="shared" si="142"/>
        <v>0</v>
      </c>
      <c r="AZ87" s="32"/>
      <c r="BA87" s="31">
        <f t="shared" si="143"/>
        <v>0</v>
      </c>
      <c r="BB87" s="32"/>
      <c r="BC87" s="31">
        <f t="shared" si="144"/>
        <v>0</v>
      </c>
      <c r="BF87" s="30"/>
      <c r="BG87" s="30"/>
      <c r="BH87" s="30"/>
      <c r="BI87" s="30"/>
      <c r="BJ87" s="30"/>
      <c r="BK87" s="30"/>
      <c r="BL87" s="30"/>
      <c r="BM87" s="30">
        <f t="shared" si="145"/>
        <v>0</v>
      </c>
      <c r="BN87" s="30">
        <f t="shared" si="146"/>
        <v>0</v>
      </c>
      <c r="BO87" s="30">
        <f t="shared" si="147"/>
        <v>0</v>
      </c>
      <c r="BP87" s="30">
        <f t="shared" si="148"/>
        <v>0</v>
      </c>
      <c r="BQ87" s="30">
        <f t="shared" si="149"/>
        <v>0</v>
      </c>
      <c r="BR87" s="29">
        <f t="shared" si="150"/>
        <v>0</v>
      </c>
      <c r="BT87" s="28">
        <v>20</v>
      </c>
    </row>
    <row r="88" spans="1:72" ht="11.25">
      <c r="A88" s="45" t="s">
        <v>162</v>
      </c>
      <c r="B88" s="63"/>
      <c r="C88" s="39"/>
      <c r="D88" s="39">
        <f t="shared" si="129"/>
        <v>28</v>
      </c>
      <c r="E88" s="472" t="s">
        <v>101</v>
      </c>
      <c r="F88" s="473">
        <f t="shared" si="130"/>
        <v>0</v>
      </c>
      <c r="G88" s="127">
        <v>72</v>
      </c>
      <c r="H88" s="62"/>
      <c r="I88" s="68">
        <v>1719167</v>
      </c>
      <c r="J88" s="61"/>
      <c r="K88" s="351">
        <v>46174</v>
      </c>
      <c r="L88" s="352"/>
      <c r="M88" s="61"/>
      <c r="N88" s="351">
        <v>46265</v>
      </c>
      <c r="O88" s="352"/>
      <c r="P88" s="33"/>
      <c r="Q88" s="37"/>
      <c r="R88" s="36">
        <f t="shared" si="131"/>
        <v>0</v>
      </c>
      <c r="S88" s="33"/>
      <c r="T88" s="37"/>
      <c r="U88" s="36">
        <f t="shared" si="132"/>
        <v>0</v>
      </c>
      <c r="V88" s="33"/>
      <c r="W88" s="37"/>
      <c r="X88" s="36">
        <f t="shared" si="133"/>
        <v>0</v>
      </c>
      <c r="Y88" s="33"/>
      <c r="Z88" s="37"/>
      <c r="AA88" s="36">
        <f t="shared" si="134"/>
        <v>0</v>
      </c>
      <c r="AB88" s="33"/>
      <c r="AC88" s="33"/>
      <c r="AD88" s="35"/>
      <c r="AE88" s="34"/>
      <c r="AF88" s="33"/>
      <c r="AG88" s="16">
        <f t="shared" si="135"/>
        <v>0</v>
      </c>
      <c r="AH88" s="16"/>
      <c r="AI88" s="32"/>
      <c r="AJ88" s="32">
        <f t="shared" si="136"/>
        <v>0</v>
      </c>
      <c r="AK88" s="32"/>
      <c r="AL88" s="32">
        <f t="shared" si="137"/>
        <v>0</v>
      </c>
      <c r="AM88" s="32"/>
      <c r="AN88" s="32">
        <f t="shared" si="138"/>
        <v>0</v>
      </c>
      <c r="AO88" s="32"/>
      <c r="AP88" s="32">
        <f t="shared" si="139"/>
        <v>0</v>
      </c>
      <c r="AQ88" s="32"/>
      <c r="AR88" s="330">
        <f t="shared" si="151"/>
        <v>0</v>
      </c>
      <c r="AS88" s="32"/>
      <c r="AT88" s="32"/>
      <c r="AU88" s="31">
        <f t="shared" si="140"/>
        <v>0</v>
      </c>
      <c r="AV88" s="32"/>
      <c r="AW88" s="31">
        <f t="shared" si="141"/>
        <v>0</v>
      </c>
      <c r="AX88" s="32"/>
      <c r="AY88" s="31">
        <f t="shared" si="142"/>
        <v>0</v>
      </c>
      <c r="AZ88" s="32"/>
      <c r="BA88" s="31">
        <f t="shared" si="143"/>
        <v>0</v>
      </c>
      <c r="BB88" s="32"/>
      <c r="BC88" s="31">
        <f t="shared" si="144"/>
        <v>0</v>
      </c>
      <c r="BF88" s="30"/>
      <c r="BG88" s="30"/>
      <c r="BH88" s="30"/>
      <c r="BI88" s="30"/>
      <c r="BJ88" s="30"/>
      <c r="BK88" s="30"/>
      <c r="BL88" s="30"/>
      <c r="BM88" s="30">
        <f t="shared" si="145"/>
        <v>0</v>
      </c>
      <c r="BN88" s="30">
        <f t="shared" si="146"/>
        <v>0</v>
      </c>
      <c r="BO88" s="30">
        <f t="shared" si="147"/>
        <v>0</v>
      </c>
      <c r="BP88" s="30">
        <f t="shared" si="148"/>
        <v>0</v>
      </c>
      <c r="BQ88" s="30">
        <f t="shared" si="149"/>
        <v>0</v>
      </c>
      <c r="BR88" s="29">
        <f t="shared" si="150"/>
        <v>0</v>
      </c>
      <c r="BT88" s="28">
        <v>28</v>
      </c>
    </row>
    <row r="89" spans="1:72" ht="11.25" customHeight="1">
      <c r="A89" s="77" t="s">
        <v>163</v>
      </c>
      <c r="B89" s="76"/>
      <c r="C89" s="89"/>
      <c r="D89" s="52"/>
      <c r="E89" s="472"/>
      <c r="F89" s="473"/>
      <c r="G89" s="50"/>
      <c r="H89" s="49"/>
      <c r="I89" s="48"/>
      <c r="J89" s="16"/>
      <c r="K89" s="353"/>
      <c r="L89" s="353"/>
      <c r="M89" s="16"/>
      <c r="N89" s="353"/>
      <c r="O89" s="353"/>
      <c r="P89" s="33"/>
      <c r="Q89" s="16"/>
      <c r="R89" s="64"/>
      <c r="S89" s="33"/>
      <c r="T89" s="16"/>
      <c r="U89" s="64"/>
      <c r="V89" s="33"/>
      <c r="W89" s="16"/>
      <c r="X89" s="64"/>
      <c r="Y89" s="33"/>
      <c r="Z89" s="16"/>
      <c r="AA89" s="64"/>
      <c r="AB89" s="33"/>
      <c r="AC89" s="33"/>
      <c r="AD89" s="47"/>
      <c r="AE89" s="46"/>
      <c r="AF89" s="33"/>
      <c r="AG89" s="16">
        <f>SUM(AG90:AG93)</f>
        <v>0</v>
      </c>
      <c r="AH89" s="16"/>
      <c r="AI89" s="32"/>
      <c r="AJ89" s="32">
        <f t="shared" si="136"/>
        <v>0</v>
      </c>
      <c r="AK89" s="32"/>
      <c r="AL89" s="32">
        <f t="shared" si="137"/>
        <v>0</v>
      </c>
      <c r="AM89" s="32"/>
      <c r="AN89" s="32">
        <f t="shared" si="138"/>
        <v>0</v>
      </c>
      <c r="AO89" s="32"/>
      <c r="AP89" s="32">
        <f t="shared" si="139"/>
        <v>0</v>
      </c>
      <c r="AQ89" s="32"/>
      <c r="AR89" s="330">
        <f t="shared" si="151"/>
        <v>0</v>
      </c>
      <c r="AS89" s="32"/>
      <c r="AT89" s="32"/>
      <c r="AU89" s="31"/>
      <c r="AV89" s="32"/>
      <c r="AW89" s="31"/>
      <c r="AX89" s="32"/>
      <c r="AY89" s="31"/>
      <c r="AZ89" s="32"/>
      <c r="BA89" s="31"/>
      <c r="BB89" s="32"/>
      <c r="BC89" s="31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29"/>
      <c r="BT89" s="28" t="e">
        <v>#N/A</v>
      </c>
    </row>
    <row r="90" spans="1:72" ht="11.25">
      <c r="A90" s="45" t="s">
        <v>164</v>
      </c>
      <c r="B90" s="63" t="s">
        <v>165</v>
      </c>
      <c r="C90" s="39"/>
      <c r="D90" s="39" t="str">
        <f>BT90</f>
        <v>S/O</v>
      </c>
      <c r="E90" s="472" t="s">
        <v>88</v>
      </c>
      <c r="F90" s="473">
        <f>BR90</f>
        <v>0</v>
      </c>
      <c r="G90" s="127">
        <v>50</v>
      </c>
      <c r="H90" s="62"/>
      <c r="I90" s="68">
        <v>1718728</v>
      </c>
      <c r="J90" s="61"/>
      <c r="K90" s="351">
        <v>46174</v>
      </c>
      <c r="L90" s="352"/>
      <c r="M90" s="61"/>
      <c r="N90" s="351">
        <v>46265</v>
      </c>
      <c r="O90" s="352"/>
      <c r="P90" s="33"/>
      <c r="Q90" s="37"/>
      <c r="R90" s="36">
        <f>IF($D$18="YES", (Q90), (0))</f>
        <v>0</v>
      </c>
      <c r="S90" s="33"/>
      <c r="T90" s="37"/>
      <c r="U90" s="36">
        <f>IF($D$18="YES", (T90), (0))</f>
        <v>0</v>
      </c>
      <c r="V90" s="33"/>
      <c r="W90" s="37"/>
      <c r="X90" s="36">
        <f>IF($D$18="YES", (W90), (0))</f>
        <v>0</v>
      </c>
      <c r="Y90" s="33"/>
      <c r="Z90" s="37"/>
      <c r="AA90" s="36">
        <f>IF($D$18="YES", (Z90), (0))</f>
        <v>0</v>
      </c>
      <c r="AB90" s="33"/>
      <c r="AC90" s="33"/>
      <c r="AD90" s="35"/>
      <c r="AE90" s="34"/>
      <c r="AF90" s="33"/>
      <c r="AG90" s="16">
        <f>SUM(Q90,R90,T90,U90,W90,X90,Z90,AA90)</f>
        <v>0</v>
      </c>
      <c r="AH90" s="16"/>
      <c r="AI90" s="32"/>
      <c r="AJ90" s="32">
        <f t="shared" si="136"/>
        <v>0</v>
      </c>
      <c r="AK90" s="32"/>
      <c r="AL90" s="32">
        <f t="shared" si="137"/>
        <v>0</v>
      </c>
      <c r="AM90" s="32"/>
      <c r="AN90" s="32">
        <f t="shared" si="138"/>
        <v>0</v>
      </c>
      <c r="AO90" s="32"/>
      <c r="AP90" s="32">
        <f t="shared" si="139"/>
        <v>0</v>
      </c>
      <c r="AQ90" s="32"/>
      <c r="AR90" s="330">
        <f t="shared" si="151"/>
        <v>0</v>
      </c>
      <c r="AS90" s="32"/>
      <c r="AT90" s="32"/>
      <c r="AU90" s="31">
        <f>(Q90*G90)*F90</f>
        <v>0</v>
      </c>
      <c r="AV90" s="32"/>
      <c r="AW90" s="31">
        <f>(T90*G90)*F90</f>
        <v>0</v>
      </c>
      <c r="AX90" s="32"/>
      <c r="AY90" s="31">
        <f>(W90*G90)*F90</f>
        <v>0</v>
      </c>
      <c r="AZ90" s="32"/>
      <c r="BA90" s="31">
        <f>(Z90*G90)*F90</f>
        <v>0</v>
      </c>
      <c r="BB90" s="32"/>
      <c r="BC90" s="31">
        <f>SUM(AT90:BB90)</f>
        <v>0</v>
      </c>
      <c r="BF90" s="30"/>
      <c r="BG90" s="30"/>
      <c r="BH90" s="30"/>
      <c r="BI90" s="30"/>
      <c r="BJ90" s="30"/>
      <c r="BK90" s="30"/>
      <c r="BL90" s="30"/>
      <c r="BM90" s="30">
        <f>IF($N$18&lt;BM$24,0,IF($N$18&gt;BM$25,0,$BG90))</f>
        <v>0</v>
      </c>
      <c r="BN90" s="30">
        <f>IF($N$18&lt;BN$24,0,IF($N$18&gt;BN$25,0,$BH90))</f>
        <v>0</v>
      </c>
      <c r="BO90" s="30">
        <f>IF($N$18&lt;BO$24,0,IF($N$18&gt;BO$25,0,$BI90))</f>
        <v>0</v>
      </c>
      <c r="BP90" s="30">
        <f>IF($N$18&lt;BP$24,0,IF($N$18&gt;BP$25,0,$BJ90))</f>
        <v>0</v>
      </c>
      <c r="BQ90" s="30">
        <f>IF($N$18&lt;BQ$24,0,IF($N$18&gt;BQ$25,0,$BK90))</f>
        <v>0</v>
      </c>
      <c r="BR90" s="29">
        <f>SUM(BL90:BQ90)</f>
        <v>0</v>
      </c>
      <c r="BT90" s="28" t="s">
        <v>742</v>
      </c>
    </row>
    <row r="91" spans="1:72" ht="11.25">
      <c r="A91" s="45" t="s">
        <v>166</v>
      </c>
      <c r="B91" s="63" t="s">
        <v>153</v>
      </c>
      <c r="C91" s="43" t="s">
        <v>76</v>
      </c>
      <c r="D91" s="39">
        <f>BT91</f>
        <v>22</v>
      </c>
      <c r="E91" s="472" t="s">
        <v>88</v>
      </c>
      <c r="F91" s="473">
        <f>BR91</f>
        <v>0</v>
      </c>
      <c r="G91" s="127">
        <v>50</v>
      </c>
      <c r="H91" s="62"/>
      <c r="I91" s="68">
        <v>1793408</v>
      </c>
      <c r="J91" s="61"/>
      <c r="K91" s="351">
        <v>46174</v>
      </c>
      <c r="L91" s="352"/>
      <c r="M91" s="61"/>
      <c r="N91" s="351">
        <v>46265</v>
      </c>
      <c r="O91" s="352"/>
      <c r="P91" s="33"/>
      <c r="Q91" s="37"/>
      <c r="R91" s="36">
        <f>IF($D$18="YES", (Q91), (0))</f>
        <v>0</v>
      </c>
      <c r="S91" s="33"/>
      <c r="T91" s="37"/>
      <c r="U91" s="36">
        <f>IF($D$18="YES", (T91), (0))</f>
        <v>0</v>
      </c>
      <c r="V91" s="33"/>
      <c r="W91" s="37"/>
      <c r="X91" s="36">
        <f>IF($D$18="YES", (W91), (0))</f>
        <v>0</v>
      </c>
      <c r="Y91" s="33"/>
      <c r="Z91" s="37"/>
      <c r="AA91" s="36">
        <f>IF($D$18="YES", (Z91), (0))</f>
        <v>0</v>
      </c>
      <c r="AB91" s="33"/>
      <c r="AC91" s="33"/>
      <c r="AD91" s="35"/>
      <c r="AE91" s="34"/>
      <c r="AF91" s="33"/>
      <c r="AG91" s="16">
        <f>SUM(Q91,R91,T91,U91,W91,X91,Z91,AA91)</f>
        <v>0</v>
      </c>
      <c r="AH91" s="16"/>
      <c r="AI91" s="32"/>
      <c r="AJ91" s="32">
        <f t="shared" ref="AJ91" si="152">Q91*G91</f>
        <v>0</v>
      </c>
      <c r="AK91" s="32"/>
      <c r="AL91" s="32">
        <f t="shared" ref="AL91" si="153">T91*G91</f>
        <v>0</v>
      </c>
      <c r="AM91" s="32"/>
      <c r="AN91" s="32">
        <f t="shared" ref="AN91" si="154">W91*G91</f>
        <v>0</v>
      </c>
      <c r="AO91" s="32"/>
      <c r="AP91" s="32">
        <f t="shared" ref="AP91" si="155">Z91*G91</f>
        <v>0</v>
      </c>
      <c r="AQ91" s="32"/>
      <c r="AR91" s="330">
        <f t="shared" ref="AR91" si="156">SUM(AJ91,AL91,AN91,AP91)</f>
        <v>0</v>
      </c>
      <c r="AS91" s="32"/>
      <c r="AT91" s="32"/>
      <c r="AU91" s="31">
        <f>(Q91*G91)*F91</f>
        <v>0</v>
      </c>
      <c r="AV91" s="32"/>
      <c r="AW91" s="31">
        <f>(T91*G91)*F91</f>
        <v>0</v>
      </c>
      <c r="AX91" s="32"/>
      <c r="AY91" s="31">
        <f>(W91*G91)*F91</f>
        <v>0</v>
      </c>
      <c r="AZ91" s="32"/>
      <c r="BA91" s="31">
        <f>(Z91*G91)*F91</f>
        <v>0</v>
      </c>
      <c r="BB91" s="32"/>
      <c r="BC91" s="31">
        <f>SUM(AT91:BB91)</f>
        <v>0</v>
      </c>
      <c r="BF91" s="30"/>
      <c r="BG91" s="30"/>
      <c r="BH91" s="30"/>
      <c r="BI91" s="30"/>
      <c r="BJ91" s="30"/>
      <c r="BK91" s="30"/>
      <c r="BL91" s="30"/>
      <c r="BM91" s="30">
        <f>IF($N$18&lt;BM$24,0,IF($N$18&gt;BM$25,0,$BG91))</f>
        <v>0</v>
      </c>
      <c r="BN91" s="30">
        <f>IF($N$18&lt;BN$24,0,IF($N$18&gt;BN$25,0,$BH91))</f>
        <v>0</v>
      </c>
      <c r="BO91" s="30">
        <f>IF($N$18&lt;BO$24,0,IF($N$18&gt;BO$25,0,$BI91))</f>
        <v>0</v>
      </c>
      <c r="BP91" s="30">
        <f>IF($N$18&lt;BP$24,0,IF($N$18&gt;BP$25,0,$BJ91))</f>
        <v>0</v>
      </c>
      <c r="BQ91" s="30">
        <f>IF($N$18&lt;BQ$24,0,IF($N$18&gt;BQ$25,0,$BK91))</f>
        <v>0</v>
      </c>
      <c r="BR91" s="29">
        <f>SUM(BL91:BQ91)</f>
        <v>0</v>
      </c>
      <c r="BT91" s="28">
        <v>22</v>
      </c>
    </row>
    <row r="92" spans="1:72" ht="11.25">
      <c r="A92" s="45" t="s">
        <v>167</v>
      </c>
      <c r="B92" s="63" t="s">
        <v>168</v>
      </c>
      <c r="C92" s="39"/>
      <c r="D92" s="39">
        <f>BT92</f>
        <v>7</v>
      </c>
      <c r="E92" s="472" t="s">
        <v>88</v>
      </c>
      <c r="F92" s="473">
        <f>BR92</f>
        <v>0</v>
      </c>
      <c r="G92" s="127">
        <v>50</v>
      </c>
      <c r="H92" s="62"/>
      <c r="I92" s="68">
        <v>1718768</v>
      </c>
      <c r="J92" s="61"/>
      <c r="K92" s="351">
        <v>46174</v>
      </c>
      <c r="L92" s="352"/>
      <c r="M92" s="61"/>
      <c r="N92" s="351">
        <v>46265</v>
      </c>
      <c r="O92" s="352"/>
      <c r="P92" s="33"/>
      <c r="Q92" s="37"/>
      <c r="R92" s="36">
        <f>IF($D$18="YES", (Q92), (0))</f>
        <v>0</v>
      </c>
      <c r="S92" s="33"/>
      <c r="T92" s="37"/>
      <c r="U92" s="36">
        <f>IF($D$18="YES", (T92), (0))</f>
        <v>0</v>
      </c>
      <c r="V92" s="33"/>
      <c r="W92" s="37"/>
      <c r="X92" s="36">
        <f>IF($D$18="YES", (W92), (0))</f>
        <v>0</v>
      </c>
      <c r="Y92" s="33"/>
      <c r="Z92" s="37"/>
      <c r="AA92" s="36">
        <f>IF($D$18="YES", (Z92), (0))</f>
        <v>0</v>
      </c>
      <c r="AB92" s="33"/>
      <c r="AC92" s="33"/>
      <c r="AD92" s="35"/>
      <c r="AE92" s="34"/>
      <c r="AF92" s="33"/>
      <c r="AG92" s="16">
        <f>SUM(Q92,R92,T92,U92,W92,X92,Z92,AA92)</f>
        <v>0</v>
      </c>
      <c r="AH92" s="16"/>
      <c r="AI92" s="32"/>
      <c r="AJ92" s="32">
        <f t="shared" si="136"/>
        <v>0</v>
      </c>
      <c r="AK92" s="32"/>
      <c r="AL92" s="32">
        <f t="shared" si="137"/>
        <v>0</v>
      </c>
      <c r="AM92" s="32"/>
      <c r="AN92" s="32">
        <f t="shared" si="138"/>
        <v>0</v>
      </c>
      <c r="AO92" s="32"/>
      <c r="AP92" s="32">
        <f t="shared" si="139"/>
        <v>0</v>
      </c>
      <c r="AQ92" s="32"/>
      <c r="AR92" s="330">
        <f t="shared" si="151"/>
        <v>0</v>
      </c>
      <c r="AS92" s="32"/>
      <c r="AT92" s="32"/>
      <c r="AU92" s="31">
        <f>(Q92*G92)*F92</f>
        <v>0</v>
      </c>
      <c r="AV92" s="32"/>
      <c r="AW92" s="31">
        <f>(T92*G92)*F92</f>
        <v>0</v>
      </c>
      <c r="AX92" s="32"/>
      <c r="AY92" s="31">
        <f>(W92*G92)*F92</f>
        <v>0</v>
      </c>
      <c r="AZ92" s="32"/>
      <c r="BA92" s="31">
        <f>(Z92*G92)*F92</f>
        <v>0</v>
      </c>
      <c r="BB92" s="32"/>
      <c r="BC92" s="31">
        <f>SUM(AT92:BB92)</f>
        <v>0</v>
      </c>
      <c r="BF92" s="30"/>
      <c r="BG92" s="30"/>
      <c r="BH92" s="30"/>
      <c r="BI92" s="30"/>
      <c r="BJ92" s="30"/>
      <c r="BK92" s="30"/>
      <c r="BL92" s="30"/>
      <c r="BM92" s="30">
        <f>IF($N$18&lt;BM$24,0,IF($N$18&gt;BM$25,0,$BG92))</f>
        <v>0</v>
      </c>
      <c r="BN92" s="30">
        <f>IF($N$18&lt;BN$24,0,IF($N$18&gt;BN$25,0,$BH92))</f>
        <v>0</v>
      </c>
      <c r="BO92" s="30">
        <f>IF($N$18&lt;BO$24,0,IF($N$18&gt;BO$25,0,$BI92))</f>
        <v>0</v>
      </c>
      <c r="BP92" s="30">
        <f>IF($N$18&lt;BP$24,0,IF($N$18&gt;BP$25,0,$BJ92))</f>
        <v>0</v>
      </c>
      <c r="BQ92" s="30">
        <f>IF($N$18&lt;BQ$24,0,IF($N$18&gt;BQ$25,0,$BK92))</f>
        <v>0</v>
      </c>
      <c r="BR92" s="29">
        <f>SUM(BL92:BQ92)</f>
        <v>0</v>
      </c>
      <c r="BT92" s="28">
        <v>7</v>
      </c>
    </row>
    <row r="93" spans="1:72" ht="11.25">
      <c r="A93" s="45" t="s">
        <v>169</v>
      </c>
      <c r="B93" s="63" t="s">
        <v>170</v>
      </c>
      <c r="C93" s="39"/>
      <c r="D93" s="39">
        <f>BT93</f>
        <v>14</v>
      </c>
      <c r="E93" s="472" t="s">
        <v>88</v>
      </c>
      <c r="F93" s="473">
        <f>BR93</f>
        <v>0</v>
      </c>
      <c r="G93" s="127">
        <v>50</v>
      </c>
      <c r="H93" s="62"/>
      <c r="I93" s="68">
        <v>1719038</v>
      </c>
      <c r="J93" s="61"/>
      <c r="K93" s="351">
        <v>46174</v>
      </c>
      <c r="L93" s="352"/>
      <c r="M93" s="61"/>
      <c r="N93" s="351">
        <v>46265</v>
      </c>
      <c r="O93" s="352"/>
      <c r="P93" s="33"/>
      <c r="Q93" s="37"/>
      <c r="R93" s="36">
        <f>IF($D$18="YES", (Q93), (0))</f>
        <v>0</v>
      </c>
      <c r="S93" s="33"/>
      <c r="T93" s="37"/>
      <c r="U93" s="36">
        <f>IF($D$18="YES", (T93), (0))</f>
        <v>0</v>
      </c>
      <c r="V93" s="33"/>
      <c r="W93" s="37"/>
      <c r="X93" s="36">
        <f>IF($D$18="YES", (W93), (0))</f>
        <v>0</v>
      </c>
      <c r="Y93" s="33"/>
      <c r="Z93" s="37"/>
      <c r="AA93" s="36">
        <f>IF($D$18="YES", (Z93), (0))</f>
        <v>0</v>
      </c>
      <c r="AB93" s="33"/>
      <c r="AC93" s="33"/>
      <c r="AD93" s="35"/>
      <c r="AE93" s="34"/>
      <c r="AF93" s="33"/>
      <c r="AG93" s="16">
        <f>SUM(Q93,R93,T93,U93,W93,X93,Z93,AA93)</f>
        <v>0</v>
      </c>
      <c r="AH93" s="16"/>
      <c r="AI93" s="32"/>
      <c r="AJ93" s="32">
        <f t="shared" si="136"/>
        <v>0</v>
      </c>
      <c r="AK93" s="32"/>
      <c r="AL93" s="32">
        <f t="shared" si="137"/>
        <v>0</v>
      </c>
      <c r="AM93" s="32"/>
      <c r="AN93" s="32">
        <f t="shared" si="138"/>
        <v>0</v>
      </c>
      <c r="AO93" s="32"/>
      <c r="AP93" s="32">
        <f t="shared" si="139"/>
        <v>0</v>
      </c>
      <c r="AQ93" s="32"/>
      <c r="AR93" s="330">
        <f t="shared" si="151"/>
        <v>0</v>
      </c>
      <c r="AS93" s="32"/>
      <c r="AT93" s="32"/>
      <c r="AU93" s="31">
        <f>(Q93*G93)*F93</f>
        <v>0</v>
      </c>
      <c r="AV93" s="32"/>
      <c r="AW93" s="31">
        <f>(T93*G93)*F93</f>
        <v>0</v>
      </c>
      <c r="AX93" s="32"/>
      <c r="AY93" s="31">
        <f>(W93*G93)*F93</f>
        <v>0</v>
      </c>
      <c r="AZ93" s="32"/>
      <c r="BA93" s="31">
        <f>(Z93*G93)*F93</f>
        <v>0</v>
      </c>
      <c r="BB93" s="32"/>
      <c r="BC93" s="31">
        <f>SUM(AT93:BB93)</f>
        <v>0</v>
      </c>
      <c r="BF93" s="30"/>
      <c r="BG93" s="30"/>
      <c r="BH93" s="30"/>
      <c r="BI93" s="30"/>
      <c r="BJ93" s="30"/>
      <c r="BK93" s="30"/>
      <c r="BL93" s="30"/>
      <c r="BM93" s="30">
        <f>IF($N$18&lt;BM$24,0,IF($N$18&gt;BM$25,0,$BG93))</f>
        <v>0</v>
      </c>
      <c r="BN93" s="30">
        <f>IF($N$18&lt;BN$24,0,IF($N$18&gt;BN$25,0,$BH93))</f>
        <v>0</v>
      </c>
      <c r="BO93" s="30">
        <f>IF($N$18&lt;BO$24,0,IF($N$18&gt;BO$25,0,$BI93))</f>
        <v>0</v>
      </c>
      <c r="BP93" s="30">
        <f>IF($N$18&lt;BP$24,0,IF($N$18&gt;BP$25,0,$BJ93))</f>
        <v>0</v>
      </c>
      <c r="BQ93" s="30">
        <f>IF($N$18&lt;BQ$24,0,IF($N$18&gt;BQ$25,0,$BK93))</f>
        <v>0</v>
      </c>
      <c r="BR93" s="29">
        <f>SUM(BL93:BQ93)</f>
        <v>0</v>
      </c>
      <c r="BT93" s="28">
        <v>14</v>
      </c>
    </row>
    <row r="94" spans="1:72" ht="11.25" customHeight="1">
      <c r="A94" s="77" t="s">
        <v>171</v>
      </c>
      <c r="B94" s="76"/>
      <c r="C94" s="89"/>
      <c r="D94" s="52"/>
      <c r="E94" s="472"/>
      <c r="F94" s="473"/>
      <c r="G94" s="50"/>
      <c r="H94" s="49"/>
      <c r="I94" s="48"/>
      <c r="J94" s="16"/>
      <c r="K94" s="353"/>
      <c r="L94" s="353"/>
      <c r="M94" s="16"/>
      <c r="N94" s="353"/>
      <c r="O94" s="353"/>
      <c r="P94" s="33"/>
      <c r="Q94" s="16"/>
      <c r="R94" s="64"/>
      <c r="S94" s="33"/>
      <c r="T94" s="16"/>
      <c r="U94" s="64"/>
      <c r="V94" s="33"/>
      <c r="W94" s="16"/>
      <c r="X94" s="64"/>
      <c r="Y94" s="33"/>
      <c r="Z94" s="16"/>
      <c r="AA94" s="64"/>
      <c r="AB94" s="33"/>
      <c r="AC94" s="33"/>
      <c r="AD94" s="47"/>
      <c r="AE94" s="46"/>
      <c r="AF94" s="33"/>
      <c r="AG94" s="16">
        <f>SUM(AG95:AG99)</f>
        <v>0</v>
      </c>
      <c r="AH94" s="16"/>
      <c r="AI94" s="32"/>
      <c r="AJ94" s="32">
        <f t="shared" si="136"/>
        <v>0</v>
      </c>
      <c r="AK94" s="32"/>
      <c r="AL94" s="32">
        <f t="shared" si="137"/>
        <v>0</v>
      </c>
      <c r="AM94" s="32"/>
      <c r="AN94" s="32">
        <f t="shared" si="138"/>
        <v>0</v>
      </c>
      <c r="AO94" s="32"/>
      <c r="AP94" s="32">
        <f t="shared" si="139"/>
        <v>0</v>
      </c>
      <c r="AQ94" s="32"/>
      <c r="AR94" s="330">
        <f t="shared" si="151"/>
        <v>0</v>
      </c>
      <c r="AS94" s="32"/>
      <c r="AT94" s="32"/>
      <c r="AU94" s="31"/>
      <c r="AV94" s="32"/>
      <c r="AW94" s="31"/>
      <c r="AX94" s="32"/>
      <c r="AY94" s="31"/>
      <c r="AZ94" s="32"/>
      <c r="BA94" s="31"/>
      <c r="BB94" s="32"/>
      <c r="BC94" s="31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29"/>
      <c r="BT94" s="28" t="e">
        <v>#N/A</v>
      </c>
    </row>
    <row r="95" spans="1:72" ht="11.25">
      <c r="A95" s="45" t="s">
        <v>172</v>
      </c>
      <c r="B95" s="63" t="s">
        <v>153</v>
      </c>
      <c r="C95" s="39"/>
      <c r="D95" s="39">
        <f t="shared" ref="D95:D99" si="157">BT95</f>
        <v>14</v>
      </c>
      <c r="E95" s="472" t="s">
        <v>88</v>
      </c>
      <c r="F95" s="473">
        <f t="shared" ref="F95:F99" si="158">BR95</f>
        <v>0</v>
      </c>
      <c r="G95" s="127">
        <v>50</v>
      </c>
      <c r="H95" s="62"/>
      <c r="I95" s="68">
        <v>1793508</v>
      </c>
      <c r="J95" s="61"/>
      <c r="K95" s="351">
        <v>46174</v>
      </c>
      <c r="L95" s="352"/>
      <c r="M95" s="61"/>
      <c r="N95" s="351">
        <v>46265</v>
      </c>
      <c r="O95" s="352"/>
      <c r="P95" s="33"/>
      <c r="Q95" s="37"/>
      <c r="R95" s="36">
        <f t="shared" ref="R95:R99" si="159">IF($D$18="YES", (Q95), (0))</f>
        <v>0</v>
      </c>
      <c r="S95" s="33"/>
      <c r="T95" s="37"/>
      <c r="U95" s="36">
        <f t="shared" ref="U95:U99" si="160">IF($D$18="YES", (T95), (0))</f>
        <v>0</v>
      </c>
      <c r="V95" s="33"/>
      <c r="W95" s="37"/>
      <c r="X95" s="36">
        <f t="shared" ref="X95:X99" si="161">IF($D$18="YES", (W95), (0))</f>
        <v>0</v>
      </c>
      <c r="Y95" s="33"/>
      <c r="Z95" s="37"/>
      <c r="AA95" s="36">
        <f t="shared" ref="AA95:AA99" si="162">IF($D$18="YES", (Z95), (0))</f>
        <v>0</v>
      </c>
      <c r="AB95" s="33"/>
      <c r="AC95" s="33"/>
      <c r="AD95" s="35"/>
      <c r="AE95" s="34"/>
      <c r="AF95" s="33"/>
      <c r="AG95" s="16">
        <f t="shared" ref="AG95:AG99" si="163">SUM(Q95,R95,T95,U95,W95,X95,Z95,AA95)</f>
        <v>0</v>
      </c>
      <c r="AH95" s="16"/>
      <c r="AI95" s="32"/>
      <c r="AJ95" s="32">
        <f t="shared" si="136"/>
        <v>0</v>
      </c>
      <c r="AK95" s="32"/>
      <c r="AL95" s="32">
        <f t="shared" si="137"/>
        <v>0</v>
      </c>
      <c r="AM95" s="32"/>
      <c r="AN95" s="32">
        <f t="shared" si="138"/>
        <v>0</v>
      </c>
      <c r="AO95" s="32"/>
      <c r="AP95" s="32">
        <f t="shared" si="139"/>
        <v>0</v>
      </c>
      <c r="AQ95" s="32"/>
      <c r="AR95" s="330">
        <f t="shared" si="151"/>
        <v>0</v>
      </c>
      <c r="AS95" s="32"/>
      <c r="AT95" s="32"/>
      <c r="AU95" s="31">
        <f t="shared" ref="AU95:AU99" si="164">(Q95*G95)*F95</f>
        <v>0</v>
      </c>
      <c r="AV95" s="32"/>
      <c r="AW95" s="31">
        <f t="shared" ref="AW95:AW99" si="165">(T95*G95)*F95</f>
        <v>0</v>
      </c>
      <c r="AX95" s="32"/>
      <c r="AY95" s="31">
        <f t="shared" ref="AY95:AY99" si="166">(W95*G95)*F95</f>
        <v>0</v>
      </c>
      <c r="AZ95" s="32"/>
      <c r="BA95" s="31">
        <f t="shared" ref="BA95:BA99" si="167">(Z95*G95)*F95</f>
        <v>0</v>
      </c>
      <c r="BB95" s="32"/>
      <c r="BC95" s="31">
        <f t="shared" ref="BC95:BC99" si="168">SUM(AT95:BB95)</f>
        <v>0</v>
      </c>
      <c r="BF95" s="30"/>
      <c r="BG95" s="30"/>
      <c r="BH95" s="30"/>
      <c r="BI95" s="30"/>
      <c r="BJ95" s="30"/>
      <c r="BK95" s="30"/>
      <c r="BL95" s="30"/>
      <c r="BM95" s="30">
        <f t="shared" ref="BM95:BM99" si="169">IF($N$18&lt;BM$24,0,IF($N$18&gt;BM$25,0,$BG95))</f>
        <v>0</v>
      </c>
      <c r="BN95" s="30">
        <f t="shared" ref="BN95:BN99" si="170">IF($N$18&lt;BN$24,0,IF($N$18&gt;BN$25,0,$BH95))</f>
        <v>0</v>
      </c>
      <c r="BO95" s="30">
        <f t="shared" ref="BO95:BO99" si="171">IF($N$18&lt;BO$24,0,IF($N$18&gt;BO$25,0,$BI95))</f>
        <v>0</v>
      </c>
      <c r="BP95" s="30">
        <f t="shared" ref="BP95:BP99" si="172">IF($N$18&lt;BP$24,0,IF($N$18&gt;BP$25,0,$BJ95))</f>
        <v>0</v>
      </c>
      <c r="BQ95" s="30">
        <f t="shared" ref="BQ95:BQ99" si="173">IF($N$18&lt;BQ$24,0,IF($N$18&gt;BQ$25,0,$BK95))</f>
        <v>0</v>
      </c>
      <c r="BR95" s="29">
        <f t="shared" ref="BR95:BR99" si="174">SUM(BL95:BQ95)</f>
        <v>0</v>
      </c>
      <c r="BT95" s="28">
        <v>14</v>
      </c>
    </row>
    <row r="96" spans="1:72" ht="11.25">
      <c r="A96" s="45" t="s">
        <v>173</v>
      </c>
      <c r="B96" s="63" t="s">
        <v>153</v>
      </c>
      <c r="C96" s="39"/>
      <c r="D96" s="39">
        <f t="shared" si="157"/>
        <v>8</v>
      </c>
      <c r="E96" s="472" t="s">
        <v>88</v>
      </c>
      <c r="F96" s="473">
        <f t="shared" si="158"/>
        <v>0</v>
      </c>
      <c r="G96" s="127">
        <v>50</v>
      </c>
      <c r="H96" s="62"/>
      <c r="I96" s="68">
        <v>1793538</v>
      </c>
      <c r="J96" s="61"/>
      <c r="K96" s="351">
        <v>46174</v>
      </c>
      <c r="L96" s="352"/>
      <c r="M96" s="61"/>
      <c r="N96" s="351">
        <v>46265</v>
      </c>
      <c r="O96" s="352"/>
      <c r="P96" s="33"/>
      <c r="Q96" s="37"/>
      <c r="R96" s="36">
        <f t="shared" si="159"/>
        <v>0</v>
      </c>
      <c r="S96" s="33"/>
      <c r="T96" s="37"/>
      <c r="U96" s="36">
        <f t="shared" si="160"/>
        <v>0</v>
      </c>
      <c r="V96" s="33"/>
      <c r="W96" s="37"/>
      <c r="X96" s="36">
        <f t="shared" si="161"/>
        <v>0</v>
      </c>
      <c r="Y96" s="33"/>
      <c r="Z96" s="37"/>
      <c r="AA96" s="36">
        <f t="shared" si="162"/>
        <v>0</v>
      </c>
      <c r="AB96" s="33"/>
      <c r="AC96" s="33"/>
      <c r="AD96" s="35"/>
      <c r="AE96" s="34"/>
      <c r="AF96" s="33"/>
      <c r="AG96" s="16">
        <f t="shared" si="163"/>
        <v>0</v>
      </c>
      <c r="AH96" s="16"/>
      <c r="AI96" s="32"/>
      <c r="AJ96" s="32">
        <f t="shared" si="136"/>
        <v>0</v>
      </c>
      <c r="AK96" s="32"/>
      <c r="AL96" s="32">
        <f t="shared" si="137"/>
        <v>0</v>
      </c>
      <c r="AM96" s="32"/>
      <c r="AN96" s="32">
        <f t="shared" si="138"/>
        <v>0</v>
      </c>
      <c r="AO96" s="32"/>
      <c r="AP96" s="32">
        <f t="shared" si="139"/>
        <v>0</v>
      </c>
      <c r="AQ96" s="32"/>
      <c r="AR96" s="330">
        <f t="shared" si="151"/>
        <v>0</v>
      </c>
      <c r="AS96" s="32"/>
      <c r="AT96" s="32"/>
      <c r="AU96" s="31">
        <f t="shared" si="164"/>
        <v>0</v>
      </c>
      <c r="AV96" s="32"/>
      <c r="AW96" s="31">
        <f t="shared" si="165"/>
        <v>0</v>
      </c>
      <c r="AX96" s="32"/>
      <c r="AY96" s="31">
        <f t="shared" si="166"/>
        <v>0</v>
      </c>
      <c r="AZ96" s="32"/>
      <c r="BA96" s="31">
        <f t="shared" si="167"/>
        <v>0</v>
      </c>
      <c r="BB96" s="32"/>
      <c r="BC96" s="31">
        <f t="shared" si="168"/>
        <v>0</v>
      </c>
      <c r="BF96" s="30"/>
      <c r="BG96" s="30"/>
      <c r="BH96" s="30"/>
      <c r="BI96" s="30"/>
      <c r="BJ96" s="30"/>
      <c r="BK96" s="30"/>
      <c r="BL96" s="30"/>
      <c r="BM96" s="30">
        <f t="shared" si="169"/>
        <v>0</v>
      </c>
      <c r="BN96" s="30">
        <f t="shared" si="170"/>
        <v>0</v>
      </c>
      <c r="BO96" s="30">
        <f t="shared" si="171"/>
        <v>0</v>
      </c>
      <c r="BP96" s="30">
        <f t="shared" si="172"/>
        <v>0</v>
      </c>
      <c r="BQ96" s="30">
        <f t="shared" si="173"/>
        <v>0</v>
      </c>
      <c r="BR96" s="29">
        <f t="shared" si="174"/>
        <v>0</v>
      </c>
      <c r="BT96" s="28">
        <v>8</v>
      </c>
    </row>
    <row r="97" spans="1:72" ht="11.25">
      <c r="A97" s="45" t="s">
        <v>174</v>
      </c>
      <c r="B97" s="63" t="s">
        <v>153</v>
      </c>
      <c r="C97" s="43" t="s">
        <v>76</v>
      </c>
      <c r="D97" s="39">
        <f t="shared" si="157"/>
        <v>13</v>
      </c>
      <c r="E97" s="472" t="s">
        <v>88</v>
      </c>
      <c r="F97" s="473">
        <f t="shared" si="158"/>
        <v>0</v>
      </c>
      <c r="G97" s="127">
        <v>50</v>
      </c>
      <c r="H97" s="62"/>
      <c r="I97" s="68">
        <v>1793548</v>
      </c>
      <c r="J97" s="61"/>
      <c r="K97" s="351">
        <v>46174</v>
      </c>
      <c r="L97" s="352"/>
      <c r="M97" s="61"/>
      <c r="N97" s="351">
        <v>46265</v>
      </c>
      <c r="O97" s="352"/>
      <c r="P97" s="33"/>
      <c r="Q97" s="37"/>
      <c r="R97" s="36">
        <f t="shared" si="159"/>
        <v>0</v>
      </c>
      <c r="S97" s="33"/>
      <c r="T97" s="37"/>
      <c r="U97" s="36">
        <f t="shared" si="160"/>
        <v>0</v>
      </c>
      <c r="V97" s="33"/>
      <c r="W97" s="37"/>
      <c r="X97" s="36">
        <f t="shared" si="161"/>
        <v>0</v>
      </c>
      <c r="Y97" s="33"/>
      <c r="Z97" s="37"/>
      <c r="AA97" s="36">
        <f t="shared" si="162"/>
        <v>0</v>
      </c>
      <c r="AB97" s="33"/>
      <c r="AC97" s="33"/>
      <c r="AD97" s="35"/>
      <c r="AE97" s="34"/>
      <c r="AF97" s="33"/>
      <c r="AG97" s="16">
        <f t="shared" si="163"/>
        <v>0</v>
      </c>
      <c r="AH97" s="16"/>
      <c r="AI97" s="32"/>
      <c r="AJ97" s="32">
        <f t="shared" si="136"/>
        <v>0</v>
      </c>
      <c r="AK97" s="32"/>
      <c r="AL97" s="32">
        <f t="shared" si="137"/>
        <v>0</v>
      </c>
      <c r="AM97" s="32"/>
      <c r="AN97" s="32">
        <f t="shared" si="138"/>
        <v>0</v>
      </c>
      <c r="AO97" s="32"/>
      <c r="AP97" s="32">
        <f t="shared" si="139"/>
        <v>0</v>
      </c>
      <c r="AQ97" s="32"/>
      <c r="AR97" s="330">
        <f t="shared" si="151"/>
        <v>0</v>
      </c>
      <c r="AS97" s="32"/>
      <c r="AT97" s="32"/>
      <c r="AU97" s="31">
        <f t="shared" si="164"/>
        <v>0</v>
      </c>
      <c r="AV97" s="32"/>
      <c r="AW97" s="31">
        <f t="shared" si="165"/>
        <v>0</v>
      </c>
      <c r="AX97" s="32"/>
      <c r="AY97" s="31">
        <f t="shared" si="166"/>
        <v>0</v>
      </c>
      <c r="AZ97" s="32"/>
      <c r="BA97" s="31">
        <f t="shared" si="167"/>
        <v>0</v>
      </c>
      <c r="BB97" s="32"/>
      <c r="BC97" s="31">
        <f t="shared" si="168"/>
        <v>0</v>
      </c>
      <c r="BF97" s="30"/>
      <c r="BG97" s="30"/>
      <c r="BH97" s="30"/>
      <c r="BI97" s="30"/>
      <c r="BJ97" s="30"/>
      <c r="BK97" s="30"/>
      <c r="BL97" s="30"/>
      <c r="BM97" s="30">
        <f t="shared" si="169"/>
        <v>0</v>
      </c>
      <c r="BN97" s="30">
        <f t="shared" si="170"/>
        <v>0</v>
      </c>
      <c r="BO97" s="30">
        <f t="shared" si="171"/>
        <v>0</v>
      </c>
      <c r="BP97" s="30">
        <f t="shared" si="172"/>
        <v>0</v>
      </c>
      <c r="BQ97" s="30">
        <f t="shared" si="173"/>
        <v>0</v>
      </c>
      <c r="BR97" s="29">
        <f t="shared" si="174"/>
        <v>0</v>
      </c>
      <c r="BT97" s="28">
        <v>13</v>
      </c>
    </row>
    <row r="98" spans="1:72" ht="11.25">
      <c r="A98" s="45" t="s">
        <v>175</v>
      </c>
      <c r="B98" s="63" t="s">
        <v>176</v>
      </c>
      <c r="C98" s="39"/>
      <c r="D98" s="39" t="str">
        <f t="shared" si="157"/>
        <v>S/O</v>
      </c>
      <c r="E98" s="472" t="s">
        <v>88</v>
      </c>
      <c r="F98" s="473">
        <f t="shared" si="158"/>
        <v>0</v>
      </c>
      <c r="G98" s="127">
        <v>50</v>
      </c>
      <c r="H98" s="62"/>
      <c r="I98" s="68">
        <v>1719058</v>
      </c>
      <c r="J98" s="61"/>
      <c r="K98" s="351">
        <v>46174</v>
      </c>
      <c r="L98" s="352"/>
      <c r="M98" s="61"/>
      <c r="N98" s="351">
        <v>46265</v>
      </c>
      <c r="O98" s="352"/>
      <c r="P98" s="33"/>
      <c r="Q98" s="37"/>
      <c r="R98" s="36">
        <f t="shared" si="159"/>
        <v>0</v>
      </c>
      <c r="S98" s="33"/>
      <c r="T98" s="37"/>
      <c r="U98" s="36">
        <f t="shared" si="160"/>
        <v>0</v>
      </c>
      <c r="V98" s="33"/>
      <c r="W98" s="37"/>
      <c r="X98" s="36">
        <f t="shared" si="161"/>
        <v>0</v>
      </c>
      <c r="Y98" s="33"/>
      <c r="Z98" s="37"/>
      <c r="AA98" s="36">
        <f t="shared" si="162"/>
        <v>0</v>
      </c>
      <c r="AB98" s="33"/>
      <c r="AC98" s="33"/>
      <c r="AD98" s="35"/>
      <c r="AE98" s="34"/>
      <c r="AF98" s="33"/>
      <c r="AG98" s="16">
        <f t="shared" si="163"/>
        <v>0</v>
      </c>
      <c r="AH98" s="16"/>
      <c r="AI98" s="32"/>
      <c r="AJ98" s="32">
        <f t="shared" si="136"/>
        <v>0</v>
      </c>
      <c r="AK98" s="32"/>
      <c r="AL98" s="32">
        <f t="shared" si="137"/>
        <v>0</v>
      </c>
      <c r="AM98" s="32"/>
      <c r="AN98" s="32">
        <f t="shared" si="138"/>
        <v>0</v>
      </c>
      <c r="AO98" s="32"/>
      <c r="AP98" s="32">
        <f t="shared" si="139"/>
        <v>0</v>
      </c>
      <c r="AQ98" s="32"/>
      <c r="AR98" s="330">
        <f t="shared" si="151"/>
        <v>0</v>
      </c>
      <c r="AS98" s="32"/>
      <c r="AT98" s="32"/>
      <c r="AU98" s="31">
        <f t="shared" si="164"/>
        <v>0</v>
      </c>
      <c r="AV98" s="32"/>
      <c r="AW98" s="31">
        <f t="shared" si="165"/>
        <v>0</v>
      </c>
      <c r="AX98" s="32"/>
      <c r="AY98" s="31">
        <f t="shared" si="166"/>
        <v>0</v>
      </c>
      <c r="AZ98" s="32"/>
      <c r="BA98" s="31">
        <f t="shared" si="167"/>
        <v>0</v>
      </c>
      <c r="BB98" s="32"/>
      <c r="BC98" s="31">
        <f t="shared" si="168"/>
        <v>0</v>
      </c>
      <c r="BF98" s="30"/>
      <c r="BG98" s="30"/>
      <c r="BH98" s="30"/>
      <c r="BI98" s="30"/>
      <c r="BJ98" s="30"/>
      <c r="BK98" s="30"/>
      <c r="BL98" s="30"/>
      <c r="BM98" s="30">
        <f t="shared" si="169"/>
        <v>0</v>
      </c>
      <c r="BN98" s="30">
        <f t="shared" si="170"/>
        <v>0</v>
      </c>
      <c r="BO98" s="30">
        <f t="shared" si="171"/>
        <v>0</v>
      </c>
      <c r="BP98" s="30">
        <f t="shared" si="172"/>
        <v>0</v>
      </c>
      <c r="BQ98" s="30">
        <f t="shared" si="173"/>
        <v>0</v>
      </c>
      <c r="BR98" s="29">
        <f t="shared" si="174"/>
        <v>0</v>
      </c>
      <c r="BT98" s="28" t="s">
        <v>742</v>
      </c>
    </row>
    <row r="99" spans="1:72" ht="11.25">
      <c r="A99" s="45" t="s">
        <v>177</v>
      </c>
      <c r="B99" s="63" t="s">
        <v>153</v>
      </c>
      <c r="C99" s="39"/>
      <c r="D99" s="39">
        <f t="shared" si="157"/>
        <v>7</v>
      </c>
      <c r="E99" s="472" t="s">
        <v>88</v>
      </c>
      <c r="F99" s="473">
        <f t="shared" si="158"/>
        <v>0</v>
      </c>
      <c r="G99" s="127">
        <v>50</v>
      </c>
      <c r="H99" s="62"/>
      <c r="I99" s="68">
        <v>1793558</v>
      </c>
      <c r="J99" s="61"/>
      <c r="K99" s="351">
        <v>46174</v>
      </c>
      <c r="L99" s="352"/>
      <c r="M99" s="61"/>
      <c r="N99" s="351">
        <v>46265</v>
      </c>
      <c r="O99" s="352"/>
      <c r="P99" s="33"/>
      <c r="Q99" s="37"/>
      <c r="R99" s="36">
        <f t="shared" si="159"/>
        <v>0</v>
      </c>
      <c r="S99" s="33"/>
      <c r="T99" s="37"/>
      <c r="U99" s="36">
        <f t="shared" si="160"/>
        <v>0</v>
      </c>
      <c r="V99" s="33"/>
      <c r="W99" s="37"/>
      <c r="X99" s="36">
        <f t="shared" si="161"/>
        <v>0</v>
      </c>
      <c r="Y99" s="33"/>
      <c r="Z99" s="37"/>
      <c r="AA99" s="36">
        <f t="shared" si="162"/>
        <v>0</v>
      </c>
      <c r="AB99" s="33"/>
      <c r="AC99" s="33"/>
      <c r="AD99" s="35"/>
      <c r="AE99" s="34"/>
      <c r="AF99" s="33"/>
      <c r="AG99" s="16">
        <f t="shared" si="163"/>
        <v>0</v>
      </c>
      <c r="AH99" s="16"/>
      <c r="AI99" s="32"/>
      <c r="AJ99" s="32">
        <f t="shared" si="136"/>
        <v>0</v>
      </c>
      <c r="AK99" s="32"/>
      <c r="AL99" s="32">
        <f t="shared" si="137"/>
        <v>0</v>
      </c>
      <c r="AM99" s="32"/>
      <c r="AN99" s="32">
        <f t="shared" si="138"/>
        <v>0</v>
      </c>
      <c r="AO99" s="32"/>
      <c r="AP99" s="32">
        <f t="shared" si="139"/>
        <v>0</v>
      </c>
      <c r="AQ99" s="32"/>
      <c r="AR99" s="330">
        <f t="shared" si="151"/>
        <v>0</v>
      </c>
      <c r="AS99" s="32"/>
      <c r="AT99" s="32"/>
      <c r="AU99" s="31">
        <f t="shared" si="164"/>
        <v>0</v>
      </c>
      <c r="AV99" s="32"/>
      <c r="AW99" s="31">
        <f t="shared" si="165"/>
        <v>0</v>
      </c>
      <c r="AX99" s="32"/>
      <c r="AY99" s="31">
        <f t="shared" si="166"/>
        <v>0</v>
      </c>
      <c r="AZ99" s="32"/>
      <c r="BA99" s="31">
        <f t="shared" si="167"/>
        <v>0</v>
      </c>
      <c r="BB99" s="32"/>
      <c r="BC99" s="31">
        <f t="shared" si="168"/>
        <v>0</v>
      </c>
      <c r="BF99" s="30"/>
      <c r="BG99" s="30"/>
      <c r="BH99" s="30"/>
      <c r="BI99" s="30"/>
      <c r="BJ99" s="30"/>
      <c r="BK99" s="30"/>
      <c r="BL99" s="30"/>
      <c r="BM99" s="30">
        <f t="shared" si="169"/>
        <v>0</v>
      </c>
      <c r="BN99" s="30">
        <f t="shared" si="170"/>
        <v>0</v>
      </c>
      <c r="BO99" s="30">
        <f t="shared" si="171"/>
        <v>0</v>
      </c>
      <c r="BP99" s="30">
        <f t="shared" si="172"/>
        <v>0</v>
      </c>
      <c r="BQ99" s="30">
        <f t="shared" si="173"/>
        <v>0</v>
      </c>
      <c r="BR99" s="29">
        <f t="shared" si="174"/>
        <v>0</v>
      </c>
      <c r="BT99" s="28">
        <v>7</v>
      </c>
    </row>
    <row r="100" spans="1:72" ht="15" customHeight="1">
      <c r="A100" s="67" t="s">
        <v>178</v>
      </c>
      <c r="B100" s="66"/>
      <c r="C100" s="58"/>
      <c r="D100" s="57"/>
      <c r="E100" s="472"/>
      <c r="F100" s="473"/>
      <c r="G100" s="128"/>
      <c r="H100" s="49"/>
      <c r="I100" s="48"/>
      <c r="J100" s="16"/>
      <c r="K100" s="355"/>
      <c r="L100" s="355"/>
      <c r="M100" s="16"/>
      <c r="N100" s="355"/>
      <c r="O100" s="355"/>
      <c r="P100" s="33"/>
      <c r="Q100" s="16"/>
      <c r="R100" s="56"/>
      <c r="S100" s="33"/>
      <c r="T100" s="16"/>
      <c r="U100" s="56"/>
      <c r="V100" s="33"/>
      <c r="W100" s="16"/>
      <c r="X100" s="56"/>
      <c r="Y100" s="33"/>
      <c r="Z100" s="16"/>
      <c r="AA100" s="56"/>
      <c r="AB100" s="33"/>
      <c r="AC100" s="33"/>
      <c r="AD100" s="35"/>
      <c r="AE100" s="46"/>
      <c r="AF100" s="33"/>
      <c r="AG100" s="16">
        <f>SUM(AG101:AG101)</f>
        <v>0</v>
      </c>
      <c r="AH100" s="16"/>
      <c r="AI100" s="32"/>
      <c r="AJ100" s="32">
        <f t="shared" si="136"/>
        <v>0</v>
      </c>
      <c r="AK100" s="32"/>
      <c r="AL100" s="32">
        <f t="shared" si="137"/>
        <v>0</v>
      </c>
      <c r="AM100" s="32"/>
      <c r="AN100" s="32">
        <f t="shared" si="138"/>
        <v>0</v>
      </c>
      <c r="AO100" s="32"/>
      <c r="AP100" s="32">
        <f t="shared" si="139"/>
        <v>0</v>
      </c>
      <c r="AQ100" s="32"/>
      <c r="AR100" s="330">
        <f t="shared" si="151"/>
        <v>0</v>
      </c>
      <c r="AS100" s="32"/>
      <c r="AT100" s="32"/>
      <c r="AU100" s="31"/>
      <c r="AV100" s="32"/>
      <c r="AW100" s="31"/>
      <c r="AX100" s="32"/>
      <c r="AY100" s="31"/>
      <c r="AZ100" s="32"/>
      <c r="BA100" s="31"/>
      <c r="BB100" s="32"/>
      <c r="BC100" s="31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29"/>
      <c r="BT100" s="28" t="e">
        <v>#N/A</v>
      </c>
    </row>
    <row r="101" spans="1:72" ht="11.25">
      <c r="A101" s="45" t="s">
        <v>179</v>
      </c>
      <c r="B101" s="63"/>
      <c r="C101" s="39"/>
      <c r="D101" s="39">
        <f>BT101</f>
        <v>5</v>
      </c>
      <c r="E101" s="472" t="s">
        <v>88</v>
      </c>
      <c r="F101" s="473">
        <f>BR101</f>
        <v>0</v>
      </c>
      <c r="G101" s="127">
        <v>50</v>
      </c>
      <c r="H101" s="62"/>
      <c r="I101" s="40">
        <v>1719788</v>
      </c>
      <c r="J101" s="61"/>
      <c r="K101" s="351">
        <v>46174</v>
      </c>
      <c r="L101" s="352"/>
      <c r="M101" s="61"/>
      <c r="N101" s="351">
        <v>46244</v>
      </c>
      <c r="O101" s="352"/>
      <c r="P101" s="33"/>
      <c r="Q101" s="37"/>
      <c r="R101" s="36">
        <f>IF($D$18="YES", (Q101), (0))</f>
        <v>0</v>
      </c>
      <c r="S101" s="33"/>
      <c r="T101" s="37"/>
      <c r="U101" s="36">
        <f>IF($D$18="YES", (T101), (0))</f>
        <v>0</v>
      </c>
      <c r="V101" s="33"/>
      <c r="W101" s="37"/>
      <c r="X101" s="36">
        <f>IF($D$18="YES", (W101), (0))</f>
        <v>0</v>
      </c>
      <c r="Y101" s="33"/>
      <c r="Z101" s="37"/>
      <c r="AA101" s="36">
        <f>IF($D$18="YES", (Z101), (0))</f>
        <v>0</v>
      </c>
      <c r="AB101" s="33"/>
      <c r="AC101" s="33"/>
      <c r="AD101" s="35"/>
      <c r="AE101" s="34"/>
      <c r="AF101" s="33"/>
      <c r="AG101" s="16">
        <f>SUM(Q101,R101,T101,U101,W101,X101,Z101,AA101)</f>
        <v>0</v>
      </c>
      <c r="AH101" s="16"/>
      <c r="AI101" s="32"/>
      <c r="AJ101" s="32">
        <f t="shared" si="136"/>
        <v>0</v>
      </c>
      <c r="AK101" s="32"/>
      <c r="AL101" s="32">
        <f t="shared" si="137"/>
        <v>0</v>
      </c>
      <c r="AM101" s="32"/>
      <c r="AN101" s="32">
        <f t="shared" si="138"/>
        <v>0</v>
      </c>
      <c r="AO101" s="32"/>
      <c r="AP101" s="32">
        <f t="shared" si="139"/>
        <v>0</v>
      </c>
      <c r="AQ101" s="32"/>
      <c r="AR101" s="330">
        <f t="shared" si="151"/>
        <v>0</v>
      </c>
      <c r="AS101" s="32"/>
      <c r="AT101" s="32"/>
      <c r="AU101" s="31">
        <f>(Q101*G101)*F101</f>
        <v>0</v>
      </c>
      <c r="AV101" s="32"/>
      <c r="AW101" s="31">
        <f>(T101*G101)*F101</f>
        <v>0</v>
      </c>
      <c r="AX101" s="32"/>
      <c r="AY101" s="31">
        <f>(W101*G101)*F101</f>
        <v>0</v>
      </c>
      <c r="AZ101" s="32"/>
      <c r="BA101" s="31">
        <f>(Z101*G101)*F101</f>
        <v>0</v>
      </c>
      <c r="BB101" s="32"/>
      <c r="BC101" s="31">
        <f>SUM(AT101:BB101)</f>
        <v>0</v>
      </c>
      <c r="BF101" s="30"/>
      <c r="BG101" s="30"/>
      <c r="BH101" s="30"/>
      <c r="BI101" s="30"/>
      <c r="BJ101" s="30"/>
      <c r="BK101" s="30"/>
      <c r="BL101" s="30"/>
      <c r="BM101" s="30">
        <f>IF($N$18&lt;BM$24,0,IF($N$18&gt;BM$25,0,$BG101))</f>
        <v>0</v>
      </c>
      <c r="BN101" s="30">
        <f>IF($N$18&lt;BN$24,0,IF($N$18&gt;BN$25,0,$BH101))</f>
        <v>0</v>
      </c>
      <c r="BO101" s="30">
        <f>IF($N$18&lt;BO$24,0,IF($N$18&gt;BO$25,0,$BI101))</f>
        <v>0</v>
      </c>
      <c r="BP101" s="30">
        <f>IF($N$18&lt;BP$24,0,IF($N$18&gt;BP$25,0,$BJ101))</f>
        <v>0</v>
      </c>
      <c r="BQ101" s="30">
        <f>IF($N$18&lt;BQ$24,0,IF($N$18&gt;BQ$25,0,$BK101))</f>
        <v>0</v>
      </c>
      <c r="BR101" s="29">
        <f>SUM(BL101:BQ101)</f>
        <v>0</v>
      </c>
      <c r="BT101" s="28">
        <v>5</v>
      </c>
    </row>
    <row r="102" spans="1:72" ht="15" customHeight="1">
      <c r="A102" s="67" t="s">
        <v>180</v>
      </c>
      <c r="B102" s="66"/>
      <c r="C102" s="73"/>
      <c r="D102" s="57"/>
      <c r="E102" s="472"/>
      <c r="F102" s="473"/>
      <c r="G102" s="128"/>
      <c r="H102" s="49"/>
      <c r="I102" s="48"/>
      <c r="J102" s="16"/>
      <c r="K102" s="355"/>
      <c r="L102" s="355"/>
      <c r="M102" s="16"/>
      <c r="N102" s="355"/>
      <c r="O102" s="355"/>
      <c r="P102" s="33"/>
      <c r="Q102" s="16"/>
      <c r="R102" s="56"/>
      <c r="S102" s="33"/>
      <c r="T102" s="16"/>
      <c r="U102" s="56"/>
      <c r="V102" s="33"/>
      <c r="W102" s="16"/>
      <c r="X102" s="56"/>
      <c r="Y102" s="33"/>
      <c r="Z102" s="16"/>
      <c r="AA102" s="56"/>
      <c r="AB102" s="33"/>
      <c r="AC102" s="33"/>
      <c r="AD102" s="35"/>
      <c r="AE102" s="46"/>
      <c r="AF102" s="33"/>
      <c r="AG102" s="16">
        <f>SUM(AG103:AG103)</f>
        <v>0</v>
      </c>
      <c r="AH102" s="16"/>
      <c r="AI102" s="32"/>
      <c r="AJ102" s="32">
        <f t="shared" si="136"/>
        <v>0</v>
      </c>
      <c r="AK102" s="32"/>
      <c r="AL102" s="32">
        <f t="shared" si="137"/>
        <v>0</v>
      </c>
      <c r="AM102" s="32"/>
      <c r="AN102" s="32">
        <f t="shared" si="138"/>
        <v>0</v>
      </c>
      <c r="AO102" s="32"/>
      <c r="AP102" s="32">
        <f t="shared" si="139"/>
        <v>0</v>
      </c>
      <c r="AQ102" s="32"/>
      <c r="AR102" s="330">
        <f t="shared" si="151"/>
        <v>0</v>
      </c>
      <c r="AS102" s="32"/>
      <c r="AT102" s="32"/>
      <c r="AU102" s="31"/>
      <c r="AV102" s="32"/>
      <c r="AW102" s="31"/>
      <c r="AX102" s="32"/>
      <c r="AY102" s="31"/>
      <c r="AZ102" s="32"/>
      <c r="BA102" s="31"/>
      <c r="BB102" s="32"/>
      <c r="BC102" s="31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29"/>
      <c r="BT102" s="28" t="e">
        <v>#N/A</v>
      </c>
    </row>
    <row r="103" spans="1:72" ht="11.25">
      <c r="A103" s="45" t="s">
        <v>181</v>
      </c>
      <c r="B103" s="63"/>
      <c r="C103" s="39"/>
      <c r="D103" s="39">
        <f>BT103</f>
        <v>7</v>
      </c>
      <c r="E103" s="472" t="s">
        <v>101</v>
      </c>
      <c r="F103" s="473">
        <f>BR103</f>
        <v>0</v>
      </c>
      <c r="G103" s="127">
        <v>72</v>
      </c>
      <c r="H103" s="62"/>
      <c r="I103" s="40">
        <v>1720807</v>
      </c>
      <c r="J103" s="61"/>
      <c r="K103" s="351">
        <v>46174</v>
      </c>
      <c r="L103" s="352"/>
      <c r="M103" s="61"/>
      <c r="N103" s="351">
        <v>46209</v>
      </c>
      <c r="O103" s="352"/>
      <c r="P103" s="33"/>
      <c r="Q103" s="37"/>
      <c r="R103" s="36">
        <f>IF($D$18="YES", (Q103), (0))</f>
        <v>0</v>
      </c>
      <c r="S103" s="33"/>
      <c r="T103" s="37"/>
      <c r="U103" s="36">
        <f>IF($D$18="YES", (T103), (0))</f>
        <v>0</v>
      </c>
      <c r="V103" s="33"/>
      <c r="W103" s="37"/>
      <c r="X103" s="36">
        <f>IF($D$18="YES", (W103), (0))</f>
        <v>0</v>
      </c>
      <c r="Y103" s="33"/>
      <c r="Z103" s="37"/>
      <c r="AA103" s="36">
        <f>IF($D$18="YES", (Z103), (0))</f>
        <v>0</v>
      </c>
      <c r="AB103" s="33"/>
      <c r="AC103" s="33"/>
      <c r="AD103" s="35"/>
      <c r="AE103" s="34"/>
      <c r="AF103" s="33"/>
      <c r="AG103" s="16">
        <f>SUM(Q103,R103,T103,U103,W103,X103,Z103,AA103)</f>
        <v>0</v>
      </c>
      <c r="AH103" s="16"/>
      <c r="AI103" s="32"/>
      <c r="AJ103" s="32">
        <f t="shared" si="136"/>
        <v>0</v>
      </c>
      <c r="AK103" s="32"/>
      <c r="AL103" s="32">
        <f t="shared" si="137"/>
        <v>0</v>
      </c>
      <c r="AM103" s="32"/>
      <c r="AN103" s="32">
        <f t="shared" si="138"/>
        <v>0</v>
      </c>
      <c r="AO103" s="32"/>
      <c r="AP103" s="32">
        <f t="shared" si="139"/>
        <v>0</v>
      </c>
      <c r="AQ103" s="32"/>
      <c r="AR103" s="330">
        <f t="shared" si="151"/>
        <v>0</v>
      </c>
      <c r="AS103" s="32"/>
      <c r="AT103" s="32"/>
      <c r="AU103" s="31">
        <f>(Q103*G103)*F103</f>
        <v>0</v>
      </c>
      <c r="AV103" s="32"/>
      <c r="AW103" s="31">
        <f>(T103*G103)*F103</f>
        <v>0</v>
      </c>
      <c r="AX103" s="32"/>
      <c r="AY103" s="31">
        <f>(W103*G103)*F103</f>
        <v>0</v>
      </c>
      <c r="AZ103" s="32"/>
      <c r="BA103" s="31">
        <f>(Z103*G103)*F103</f>
        <v>0</v>
      </c>
      <c r="BB103" s="32"/>
      <c r="BC103" s="31">
        <f>SUM(AT103:BB103)</f>
        <v>0</v>
      </c>
      <c r="BF103" s="30"/>
      <c r="BG103" s="30"/>
      <c r="BH103" s="30"/>
      <c r="BI103" s="30"/>
      <c r="BJ103" s="30"/>
      <c r="BK103" s="30"/>
      <c r="BL103" s="30"/>
      <c r="BM103" s="30">
        <f>IF($N$18&lt;BM$24,0,IF($N$18&gt;BM$25,0,$BG103))</f>
        <v>0</v>
      </c>
      <c r="BN103" s="30">
        <f>IF($N$18&lt;BN$24,0,IF($N$18&gt;BN$25,0,$BH103))</f>
        <v>0</v>
      </c>
      <c r="BO103" s="30">
        <f>IF($N$18&lt;BO$24,0,IF($N$18&gt;BO$25,0,$BI103))</f>
        <v>0</v>
      </c>
      <c r="BP103" s="30">
        <f>IF($N$18&lt;BP$24,0,IF($N$18&gt;BP$25,0,$BJ103))</f>
        <v>0</v>
      </c>
      <c r="BQ103" s="30">
        <f>IF($N$18&lt;BQ$24,0,IF($N$18&gt;BQ$25,0,$BK103))</f>
        <v>0</v>
      </c>
      <c r="BR103" s="29">
        <f>SUM(BL103:BQ103)</f>
        <v>0</v>
      </c>
      <c r="BT103" s="28">
        <v>7</v>
      </c>
    </row>
    <row r="104" spans="1:72" ht="15" customHeight="1">
      <c r="A104" s="60" t="s">
        <v>182</v>
      </c>
      <c r="B104" s="59"/>
      <c r="C104" s="75"/>
      <c r="D104" s="78"/>
      <c r="E104" s="472"/>
      <c r="F104" s="473"/>
      <c r="G104" s="128"/>
      <c r="H104" s="49"/>
      <c r="I104" s="48"/>
      <c r="J104" s="16"/>
      <c r="K104" s="353"/>
      <c r="L104" s="353"/>
      <c r="M104" s="16"/>
      <c r="N104" s="353"/>
      <c r="O104" s="353"/>
      <c r="P104" s="33"/>
      <c r="Q104" s="16"/>
      <c r="R104" s="56"/>
      <c r="S104" s="33"/>
      <c r="T104" s="16"/>
      <c r="U104" s="56"/>
      <c r="V104" s="33"/>
      <c r="W104" s="16"/>
      <c r="X104" s="56"/>
      <c r="Y104" s="33"/>
      <c r="Z104" s="16"/>
      <c r="AA104" s="56"/>
      <c r="AB104" s="33"/>
      <c r="AC104" s="33"/>
      <c r="AD104" s="35"/>
      <c r="AE104" s="46"/>
      <c r="AF104" s="33"/>
      <c r="AG104" s="16">
        <f>SUM(AG105:AG106)</f>
        <v>0</v>
      </c>
      <c r="AH104" s="16"/>
      <c r="AI104" s="32"/>
      <c r="AJ104" s="32">
        <f t="shared" si="136"/>
        <v>0</v>
      </c>
      <c r="AK104" s="32"/>
      <c r="AL104" s="32">
        <f t="shared" si="137"/>
        <v>0</v>
      </c>
      <c r="AM104" s="32"/>
      <c r="AN104" s="32">
        <f t="shared" si="138"/>
        <v>0</v>
      </c>
      <c r="AO104" s="32"/>
      <c r="AP104" s="32">
        <f t="shared" si="139"/>
        <v>0</v>
      </c>
      <c r="AQ104" s="32"/>
      <c r="AR104" s="330">
        <f t="shared" si="151"/>
        <v>0</v>
      </c>
      <c r="AS104" s="32"/>
      <c r="AT104" s="32"/>
      <c r="AU104" s="31"/>
      <c r="AV104" s="32"/>
      <c r="AW104" s="31"/>
      <c r="AX104" s="32"/>
      <c r="AY104" s="31"/>
      <c r="AZ104" s="32"/>
      <c r="BA104" s="31"/>
      <c r="BB104" s="32"/>
      <c r="BC104" s="31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29"/>
      <c r="BT104" s="28" t="e">
        <v>#N/A</v>
      </c>
    </row>
    <row r="105" spans="1:72" ht="11.25">
      <c r="A105" s="139" t="s">
        <v>183</v>
      </c>
      <c r="B105" s="138" t="s">
        <v>184</v>
      </c>
      <c r="C105" s="39"/>
      <c r="D105" s="39">
        <f>BT105</f>
        <v>20</v>
      </c>
      <c r="E105" s="472" t="s">
        <v>88</v>
      </c>
      <c r="F105" s="473">
        <f>BR105</f>
        <v>0</v>
      </c>
      <c r="G105" s="127">
        <v>50</v>
      </c>
      <c r="H105" s="62"/>
      <c r="I105" s="79">
        <v>1723608</v>
      </c>
      <c r="J105" s="61"/>
      <c r="K105" s="351">
        <v>46174</v>
      </c>
      <c r="L105" s="352"/>
      <c r="M105" s="61"/>
      <c r="N105" s="356">
        <v>46265</v>
      </c>
      <c r="O105" s="357"/>
      <c r="P105" s="61"/>
      <c r="Q105" s="37"/>
      <c r="R105" s="36">
        <f>IF($D$18="YES", (Q105), (0))</f>
        <v>0</v>
      </c>
      <c r="S105" s="61"/>
      <c r="T105" s="37"/>
      <c r="U105" s="36">
        <f>IF($D$18="YES", (T105), (0))</f>
        <v>0</v>
      </c>
      <c r="V105" s="61"/>
      <c r="W105" s="37"/>
      <c r="X105" s="36">
        <f>IF($D$18="YES", (W105), (0))</f>
        <v>0</v>
      </c>
      <c r="Y105" s="61"/>
      <c r="Z105" s="37"/>
      <c r="AA105" s="36">
        <f>IF($D$18="YES", (Z105), (0))</f>
        <v>0</v>
      </c>
      <c r="AB105" s="33"/>
      <c r="AC105" s="33"/>
      <c r="AD105" s="35"/>
      <c r="AE105" s="34"/>
      <c r="AF105" s="33"/>
      <c r="AG105" s="16">
        <f>SUM(Q105,R105,T105,U105,W105,X105,Z105,AA105)</f>
        <v>0</v>
      </c>
      <c r="AH105" s="16"/>
      <c r="AI105" s="32"/>
      <c r="AJ105" s="32">
        <f t="shared" si="136"/>
        <v>0</v>
      </c>
      <c r="AK105" s="32"/>
      <c r="AL105" s="32">
        <f t="shared" si="137"/>
        <v>0</v>
      </c>
      <c r="AM105" s="32"/>
      <c r="AN105" s="32">
        <f t="shared" si="138"/>
        <v>0</v>
      </c>
      <c r="AO105" s="32"/>
      <c r="AP105" s="32">
        <f t="shared" si="139"/>
        <v>0</v>
      </c>
      <c r="AQ105" s="32"/>
      <c r="AR105" s="330">
        <f t="shared" si="151"/>
        <v>0</v>
      </c>
      <c r="AS105" s="32"/>
      <c r="AT105" s="32"/>
      <c r="AU105" s="31">
        <f>(Q105*G105)*F105</f>
        <v>0</v>
      </c>
      <c r="AV105" s="32"/>
      <c r="AW105" s="31">
        <f>(T105*G105)*F105</f>
        <v>0</v>
      </c>
      <c r="AX105" s="32"/>
      <c r="AY105" s="31">
        <f>(W105*G105)*F105</f>
        <v>0</v>
      </c>
      <c r="AZ105" s="32"/>
      <c r="BA105" s="31">
        <f>(Z105*G105)*F105</f>
        <v>0</v>
      </c>
      <c r="BB105" s="32"/>
      <c r="BC105" s="31">
        <f>SUM(AT105:BB105)</f>
        <v>0</v>
      </c>
      <c r="BF105" s="30"/>
      <c r="BG105" s="30"/>
      <c r="BH105" s="30"/>
      <c r="BI105" s="30"/>
      <c r="BJ105" s="30"/>
      <c r="BK105" s="30"/>
      <c r="BL105" s="30"/>
      <c r="BM105" s="30">
        <f>IF($N$18&lt;BM$24,0,IF($N$18&gt;BM$25,0,$BG105))</f>
        <v>0</v>
      </c>
      <c r="BN105" s="30">
        <f>IF($N$18&lt;BN$24,0,IF($N$18&gt;BN$25,0,$BH105))</f>
        <v>0</v>
      </c>
      <c r="BO105" s="30">
        <f>IF($N$18&lt;BO$24,0,IF($N$18&gt;BO$25,0,$BI105))</f>
        <v>0</v>
      </c>
      <c r="BP105" s="30">
        <f>IF($N$18&lt;BP$24,0,IF($N$18&gt;BP$25,0,$BJ105))</f>
        <v>0</v>
      </c>
      <c r="BQ105" s="30">
        <f>IF($N$18&lt;BQ$24,0,IF($N$18&gt;BQ$25,0,$BK105))</f>
        <v>0</v>
      </c>
      <c r="BR105" s="29">
        <f>SUM(BL105:BQ105)</f>
        <v>0</v>
      </c>
      <c r="BT105" s="28">
        <v>20</v>
      </c>
    </row>
    <row r="106" spans="1:72" ht="11.25" customHeight="1">
      <c r="A106" s="139" t="s">
        <v>185</v>
      </c>
      <c r="B106" s="138"/>
      <c r="C106" s="39"/>
      <c r="D106" s="39">
        <f>BT106</f>
        <v>32</v>
      </c>
      <c r="E106" s="472" t="s">
        <v>186</v>
      </c>
      <c r="F106" s="473">
        <f>BR106</f>
        <v>0</v>
      </c>
      <c r="G106" s="127">
        <v>25</v>
      </c>
      <c r="H106" s="62"/>
      <c r="I106" s="79">
        <v>1723057</v>
      </c>
      <c r="J106" s="61"/>
      <c r="K106" s="351">
        <v>44425</v>
      </c>
      <c r="L106" s="352"/>
      <c r="M106" s="61"/>
      <c r="N106" s="351">
        <v>46279</v>
      </c>
      <c r="O106" s="352"/>
      <c r="P106" s="61"/>
      <c r="Q106" s="37"/>
      <c r="R106" s="36">
        <f>IF($D$18="YES", (Q106), (0))</f>
        <v>0</v>
      </c>
      <c r="S106" s="61"/>
      <c r="T106" s="37"/>
      <c r="U106" s="36">
        <f>IF($D$18="YES", (T106), (0))</f>
        <v>0</v>
      </c>
      <c r="V106" s="61"/>
      <c r="W106" s="37"/>
      <c r="X106" s="36">
        <f>IF($D$18="YES", (W106), (0))</f>
        <v>0</v>
      </c>
      <c r="Y106" s="61"/>
      <c r="Z106" s="37"/>
      <c r="AA106" s="36">
        <f>IF($D$18="YES", (Z106), (0))</f>
        <v>0</v>
      </c>
      <c r="AB106" s="33"/>
      <c r="AC106" s="33"/>
      <c r="AD106" s="35"/>
      <c r="AE106" s="34"/>
      <c r="AF106" s="33"/>
      <c r="AG106" s="16">
        <f>SUM(Q106,R106,T106,U106,W106,X106,Z106,AA106)</f>
        <v>0</v>
      </c>
      <c r="AH106" s="16"/>
      <c r="AI106" s="32"/>
      <c r="AJ106" s="32">
        <f t="shared" si="136"/>
        <v>0</v>
      </c>
      <c r="AK106" s="32"/>
      <c r="AL106" s="32">
        <f t="shared" si="137"/>
        <v>0</v>
      </c>
      <c r="AM106" s="32"/>
      <c r="AN106" s="32">
        <f t="shared" si="138"/>
        <v>0</v>
      </c>
      <c r="AO106" s="32"/>
      <c r="AP106" s="32">
        <f t="shared" si="139"/>
        <v>0</v>
      </c>
      <c r="AQ106" s="32"/>
      <c r="AR106" s="330">
        <f t="shared" si="151"/>
        <v>0</v>
      </c>
      <c r="AS106" s="32"/>
      <c r="AT106" s="32"/>
      <c r="AU106" s="31">
        <f>(Q106*G106)*F106</f>
        <v>0</v>
      </c>
      <c r="AV106" s="32"/>
      <c r="AW106" s="31">
        <f>(T106*G106)*F106</f>
        <v>0</v>
      </c>
      <c r="AX106" s="32"/>
      <c r="AY106" s="31">
        <f>(W106*G106)*F106</f>
        <v>0</v>
      </c>
      <c r="AZ106" s="32"/>
      <c r="BA106" s="31">
        <f>(Z106*G106)*F106</f>
        <v>0</v>
      </c>
      <c r="BB106" s="32"/>
      <c r="BC106" s="31">
        <f>SUM(AT106:BB106)</f>
        <v>0</v>
      </c>
      <c r="BF106" s="30"/>
      <c r="BG106" s="30"/>
      <c r="BH106" s="30"/>
      <c r="BI106" s="30"/>
      <c r="BJ106" s="30"/>
      <c r="BK106" s="30"/>
      <c r="BL106" s="30"/>
      <c r="BM106" s="30">
        <f>IF($N$18&lt;BM$24,0,IF($N$18&gt;BM$25,0,$BG106))</f>
        <v>0</v>
      </c>
      <c r="BN106" s="30">
        <f>IF($N$18&lt;BN$24,0,IF($N$18&gt;BN$25,0,$BH106))</f>
        <v>0</v>
      </c>
      <c r="BO106" s="30">
        <f>IF($N$18&lt;BO$24,0,IF($N$18&gt;BO$25,0,$BI106))</f>
        <v>0</v>
      </c>
      <c r="BP106" s="30">
        <f>IF($N$18&lt;BP$24,0,IF($N$18&gt;BP$25,0,$BJ106))</f>
        <v>0</v>
      </c>
      <c r="BQ106" s="30">
        <f>IF($N$18&lt;BQ$24,0,IF($N$18&gt;BQ$25,0,$BK106))</f>
        <v>0</v>
      </c>
      <c r="BR106" s="29">
        <f>SUM(BL106:BQ106)</f>
        <v>0</v>
      </c>
      <c r="BT106" s="28">
        <v>32</v>
      </c>
    </row>
    <row r="107" spans="1:72" ht="6" customHeight="1">
      <c r="D107" s="72"/>
      <c r="E107" s="8"/>
      <c r="I107" s="126"/>
      <c r="J107" s="16"/>
      <c r="K107" s="125"/>
      <c r="L107" s="125"/>
      <c r="M107" s="16"/>
      <c r="N107" s="16"/>
      <c r="O107" s="38"/>
      <c r="P107" s="33"/>
      <c r="Q107" s="16"/>
      <c r="R107" s="38"/>
      <c r="S107" s="33"/>
      <c r="T107" s="16"/>
      <c r="U107" s="38"/>
      <c r="V107" s="33"/>
      <c r="W107" s="16"/>
      <c r="X107" s="38"/>
      <c r="Y107" s="33"/>
      <c r="Z107" s="16"/>
      <c r="AA107" s="38"/>
      <c r="AB107" s="33"/>
      <c r="AE107" s="124"/>
      <c r="AF107" s="124"/>
      <c r="AG107" s="16">
        <f>SUM(AG108:AG123)</f>
        <v>0</v>
      </c>
      <c r="AH107" s="16"/>
      <c r="AI107" s="32"/>
      <c r="AJ107" s="32">
        <f t="shared" si="136"/>
        <v>0</v>
      </c>
      <c r="AK107" s="32"/>
      <c r="AL107" s="32">
        <f t="shared" si="137"/>
        <v>0</v>
      </c>
      <c r="AM107" s="32"/>
      <c r="AN107" s="32">
        <f t="shared" si="138"/>
        <v>0</v>
      </c>
      <c r="AO107" s="32"/>
      <c r="AP107" s="32">
        <f t="shared" si="139"/>
        <v>0</v>
      </c>
      <c r="AQ107" s="32"/>
      <c r="AR107" s="330">
        <f t="shared" si="151"/>
        <v>0</v>
      </c>
      <c r="AS107" s="32"/>
      <c r="AT107" s="32"/>
      <c r="AU107" s="31"/>
      <c r="AV107" s="32"/>
      <c r="AW107" s="31"/>
      <c r="AX107" s="32"/>
      <c r="AY107" s="31"/>
      <c r="AZ107" s="32"/>
      <c r="BA107" s="31"/>
      <c r="BB107" s="32"/>
      <c r="BC107" s="31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29"/>
      <c r="BT107" s="28" t="e">
        <v>#N/A</v>
      </c>
    </row>
    <row r="108" spans="1:72" ht="12.75" customHeight="1">
      <c r="A108" s="452" t="s">
        <v>187</v>
      </c>
      <c r="B108" s="453"/>
      <c r="C108" s="453"/>
      <c r="D108" s="453"/>
      <c r="E108" s="453"/>
      <c r="F108" s="453"/>
      <c r="G108" s="453"/>
      <c r="H108" s="453"/>
      <c r="I108" s="453"/>
      <c r="J108" s="453"/>
      <c r="K108" s="453"/>
      <c r="L108" s="453"/>
      <c r="M108" s="453"/>
      <c r="N108" s="453"/>
      <c r="O108" s="453"/>
      <c r="P108" s="453"/>
      <c r="Q108" s="453"/>
      <c r="R108" s="453"/>
      <c r="S108" s="453"/>
      <c r="T108" s="453"/>
      <c r="U108" s="453"/>
      <c r="V108" s="453"/>
      <c r="W108" s="453"/>
      <c r="X108" s="453"/>
      <c r="Y108" s="453"/>
      <c r="Z108" s="453"/>
      <c r="AA108" s="453"/>
      <c r="AB108" s="33"/>
      <c r="AC108" s="33"/>
      <c r="AD108" s="123"/>
      <c r="AE108" s="122"/>
      <c r="AF108" s="121"/>
      <c r="AG108" s="16">
        <f>SUM(AG109:AG123)</f>
        <v>0</v>
      </c>
      <c r="AH108" s="16"/>
      <c r="AI108" s="32"/>
      <c r="AJ108" s="32">
        <f t="shared" si="136"/>
        <v>0</v>
      </c>
      <c r="AK108" s="32"/>
      <c r="AL108" s="32">
        <f t="shared" si="137"/>
        <v>0</v>
      </c>
      <c r="AM108" s="32"/>
      <c r="AN108" s="32">
        <f t="shared" si="138"/>
        <v>0</v>
      </c>
      <c r="AO108" s="32"/>
      <c r="AP108" s="32">
        <f t="shared" si="139"/>
        <v>0</v>
      </c>
      <c r="AQ108" s="32"/>
      <c r="AR108" s="330">
        <f t="shared" si="151"/>
        <v>0</v>
      </c>
      <c r="AS108" s="32"/>
      <c r="AT108" s="32"/>
      <c r="AU108" s="31"/>
      <c r="AV108" s="32"/>
      <c r="AW108" s="31"/>
      <c r="AX108" s="32"/>
      <c r="AY108" s="31"/>
      <c r="AZ108" s="32"/>
      <c r="BA108" s="31"/>
      <c r="BB108" s="32"/>
      <c r="BC108" s="31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29"/>
      <c r="BT108" s="28" t="e">
        <v>#N/A</v>
      </c>
    </row>
    <row r="109" spans="1:72" ht="15" customHeight="1">
      <c r="A109" s="134" t="s">
        <v>188</v>
      </c>
      <c r="B109" s="59"/>
      <c r="C109" s="75"/>
      <c r="D109" s="78"/>
      <c r="E109" s="73"/>
      <c r="G109" s="128"/>
      <c r="H109" s="49"/>
      <c r="I109" s="48"/>
      <c r="J109" s="16"/>
      <c r="K109" s="137"/>
      <c r="L109" s="137"/>
      <c r="M109" s="16"/>
      <c r="N109" s="16"/>
      <c r="O109" s="38"/>
      <c r="P109" s="33"/>
      <c r="Q109" s="16"/>
      <c r="R109" s="38"/>
      <c r="S109" s="33"/>
      <c r="T109" s="16"/>
      <c r="U109" s="38"/>
      <c r="V109" s="33"/>
      <c r="W109" s="16"/>
      <c r="X109" s="38"/>
      <c r="Y109" s="33"/>
      <c r="Z109" s="16"/>
      <c r="AA109" s="136"/>
      <c r="AB109" s="33"/>
      <c r="AC109" s="33"/>
      <c r="AD109" s="35"/>
      <c r="AE109" s="46"/>
      <c r="AF109" s="33"/>
      <c r="AG109" s="16">
        <f>SUM(AG110:AG111)</f>
        <v>0</v>
      </c>
      <c r="AH109" s="16"/>
      <c r="AI109" s="32"/>
      <c r="AJ109" s="32">
        <f t="shared" si="136"/>
        <v>0</v>
      </c>
      <c r="AK109" s="32"/>
      <c r="AL109" s="32">
        <f t="shared" si="137"/>
        <v>0</v>
      </c>
      <c r="AM109" s="32"/>
      <c r="AN109" s="32">
        <f t="shared" si="138"/>
        <v>0</v>
      </c>
      <c r="AO109" s="32"/>
      <c r="AP109" s="32">
        <f t="shared" si="139"/>
        <v>0</v>
      </c>
      <c r="AQ109" s="32"/>
      <c r="AR109" s="330">
        <f t="shared" si="151"/>
        <v>0</v>
      </c>
      <c r="AS109" s="32"/>
      <c r="AT109" s="32"/>
      <c r="AU109" s="31"/>
      <c r="AV109" s="32"/>
      <c r="AW109" s="31"/>
      <c r="AX109" s="32"/>
      <c r="AY109" s="31"/>
      <c r="AZ109" s="32"/>
      <c r="BA109" s="31"/>
      <c r="BB109" s="32"/>
      <c r="BC109" s="31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29"/>
      <c r="BT109" s="28" t="e">
        <v>#N/A</v>
      </c>
    </row>
    <row r="110" spans="1:72" ht="11.25" customHeight="1">
      <c r="A110" s="45" t="s">
        <v>189</v>
      </c>
      <c r="B110" s="63"/>
      <c r="C110" s="39"/>
      <c r="D110" s="39">
        <f>BT110</f>
        <v>24</v>
      </c>
      <c r="E110" s="472" t="s">
        <v>101</v>
      </c>
      <c r="F110" s="473">
        <f>BR110</f>
        <v>0</v>
      </c>
      <c r="G110" s="127">
        <v>72</v>
      </c>
      <c r="H110" s="62"/>
      <c r="I110" s="68">
        <v>1776107</v>
      </c>
      <c r="J110" s="61"/>
      <c r="K110" s="351">
        <v>46174</v>
      </c>
      <c r="L110" s="352"/>
      <c r="M110" s="61"/>
      <c r="N110" s="351">
        <v>46265</v>
      </c>
      <c r="O110" s="352"/>
      <c r="P110" s="33"/>
      <c r="Q110" s="37"/>
      <c r="R110" s="36">
        <f>IF($D$18="YES", (Q110), (0))</f>
        <v>0</v>
      </c>
      <c r="S110" s="33"/>
      <c r="T110" s="37"/>
      <c r="U110" s="36">
        <f>IF($D$18="YES", (T110), (0))</f>
        <v>0</v>
      </c>
      <c r="V110" s="33"/>
      <c r="W110" s="37"/>
      <c r="X110" s="36">
        <f>IF($D$18="YES", (W110), (0))</f>
        <v>0</v>
      </c>
      <c r="Y110" s="33"/>
      <c r="Z110" s="37"/>
      <c r="AA110" s="36">
        <f>IF($D$18="YES", (Z110), (0))</f>
        <v>0</v>
      </c>
      <c r="AB110" s="33"/>
      <c r="AC110" s="33"/>
      <c r="AD110" s="35"/>
      <c r="AE110" s="34"/>
      <c r="AF110" s="33"/>
      <c r="AG110" s="16">
        <f>SUM(Q110,R110,T110,U110,W110,X110,Z110,AA110)</f>
        <v>0</v>
      </c>
      <c r="AH110" s="16"/>
      <c r="AI110" s="32"/>
      <c r="AJ110" s="32">
        <f t="shared" si="136"/>
        <v>0</v>
      </c>
      <c r="AK110" s="32"/>
      <c r="AL110" s="32">
        <f t="shared" si="137"/>
        <v>0</v>
      </c>
      <c r="AM110" s="32"/>
      <c r="AN110" s="32">
        <f t="shared" si="138"/>
        <v>0</v>
      </c>
      <c r="AO110" s="32"/>
      <c r="AP110" s="32">
        <f t="shared" si="139"/>
        <v>0</v>
      </c>
      <c r="AQ110" s="32"/>
      <c r="AR110" s="330">
        <f t="shared" si="151"/>
        <v>0</v>
      </c>
      <c r="AS110" s="32"/>
      <c r="AT110" s="32"/>
      <c r="AU110" s="31">
        <f>(Q110*G110)*F110</f>
        <v>0</v>
      </c>
      <c r="AV110" s="32"/>
      <c r="AW110" s="31">
        <f>(T110*G110)*F110</f>
        <v>0</v>
      </c>
      <c r="AX110" s="32"/>
      <c r="AY110" s="31">
        <f>(W110*G110)*F110</f>
        <v>0</v>
      </c>
      <c r="AZ110" s="32"/>
      <c r="BA110" s="31">
        <f>(Z110*G110)*F110</f>
        <v>0</v>
      </c>
      <c r="BB110" s="32"/>
      <c r="BC110" s="31">
        <f>SUM(AT110:BB110)</f>
        <v>0</v>
      </c>
      <c r="BF110" s="30"/>
      <c r="BG110" s="30"/>
      <c r="BH110" s="30"/>
      <c r="BI110" s="30"/>
      <c r="BJ110" s="30"/>
      <c r="BK110" s="30"/>
      <c r="BL110" s="30"/>
      <c r="BM110" s="30">
        <f>IF($N$18&lt;BM$24,0,IF($N$18&gt;BM$25,0,$BG110))</f>
        <v>0</v>
      </c>
      <c r="BN110" s="30">
        <f>IF($N$18&lt;BN$24,0,IF($N$18&gt;BN$25,0,$BH110))</f>
        <v>0</v>
      </c>
      <c r="BO110" s="30">
        <f>IF($N$18&lt;BO$24,0,IF($N$18&gt;BO$25,0,$BI110))</f>
        <v>0</v>
      </c>
      <c r="BP110" s="30">
        <f>IF($N$18&lt;BP$24,0,IF($N$18&gt;BP$25,0,$BJ110))</f>
        <v>0</v>
      </c>
      <c r="BQ110" s="30">
        <f>IF($N$18&lt;BQ$24,0,IF($N$18&gt;BQ$25,0,$BK110))</f>
        <v>0</v>
      </c>
      <c r="BR110" s="29">
        <f>SUM(BL110:BQ110)</f>
        <v>0</v>
      </c>
      <c r="BT110" s="28">
        <v>24</v>
      </c>
    </row>
    <row r="111" spans="1:72" ht="11.25" customHeight="1">
      <c r="A111" s="45" t="s">
        <v>190</v>
      </c>
      <c r="B111" s="63"/>
      <c r="C111" s="39"/>
      <c r="D111" s="39">
        <f>BT111</f>
        <v>2</v>
      </c>
      <c r="E111" s="472" t="s">
        <v>101</v>
      </c>
      <c r="F111" s="473">
        <f>BR111</f>
        <v>0</v>
      </c>
      <c r="G111" s="127">
        <v>72</v>
      </c>
      <c r="H111" s="49"/>
      <c r="I111" s="68">
        <v>1776147</v>
      </c>
      <c r="J111" s="16"/>
      <c r="K111" s="351">
        <v>46174</v>
      </c>
      <c r="L111" s="352"/>
      <c r="M111" s="16"/>
      <c r="N111" s="351">
        <v>46265</v>
      </c>
      <c r="O111" s="352"/>
      <c r="P111" s="33"/>
      <c r="Q111" s="37"/>
      <c r="R111" s="36">
        <f>IF($D$18="YES", (Q111), (0))</f>
        <v>0</v>
      </c>
      <c r="S111" s="33"/>
      <c r="T111" s="37"/>
      <c r="U111" s="36">
        <f>IF($D$18="YES", (T111), (0))</f>
        <v>0</v>
      </c>
      <c r="V111" s="33"/>
      <c r="W111" s="37"/>
      <c r="X111" s="36">
        <f>IF($D$18="YES", (W111), (0))</f>
        <v>0</v>
      </c>
      <c r="Y111" s="33"/>
      <c r="Z111" s="37"/>
      <c r="AA111" s="36">
        <f>IF($D$18="YES", (Z111), (0))</f>
        <v>0</v>
      </c>
      <c r="AB111" s="33"/>
      <c r="AC111" s="33"/>
      <c r="AD111" s="35"/>
      <c r="AE111" s="34"/>
      <c r="AF111" s="33"/>
      <c r="AG111" s="16">
        <f>SUM(Q111,R111,T111,U111,W111,X111,Z111,AA111)</f>
        <v>0</v>
      </c>
      <c r="AH111" s="16"/>
      <c r="AI111" s="32"/>
      <c r="AJ111" s="32">
        <f t="shared" si="136"/>
        <v>0</v>
      </c>
      <c r="AK111" s="32"/>
      <c r="AL111" s="32">
        <f t="shared" si="137"/>
        <v>0</v>
      </c>
      <c r="AM111" s="32"/>
      <c r="AN111" s="32">
        <f t="shared" si="138"/>
        <v>0</v>
      </c>
      <c r="AO111" s="32"/>
      <c r="AP111" s="32">
        <f t="shared" si="139"/>
        <v>0</v>
      </c>
      <c r="AQ111" s="32"/>
      <c r="AR111" s="330">
        <f t="shared" si="151"/>
        <v>0</v>
      </c>
      <c r="AS111" s="32"/>
      <c r="AT111" s="32"/>
      <c r="AU111" s="31">
        <f>(Q111*G111)*F111</f>
        <v>0</v>
      </c>
      <c r="AV111" s="32"/>
      <c r="AW111" s="31">
        <f>(T111*G111)*F111</f>
        <v>0</v>
      </c>
      <c r="AX111" s="32"/>
      <c r="AY111" s="31">
        <f>(W111*G111)*F111</f>
        <v>0</v>
      </c>
      <c r="AZ111" s="32"/>
      <c r="BA111" s="31">
        <f>(Z111*G111)*F111</f>
        <v>0</v>
      </c>
      <c r="BB111" s="32"/>
      <c r="BC111" s="31">
        <f>SUM(AT111:BB111)</f>
        <v>0</v>
      </c>
      <c r="BF111" s="30"/>
      <c r="BG111" s="30"/>
      <c r="BH111" s="30"/>
      <c r="BI111" s="30"/>
      <c r="BJ111" s="30"/>
      <c r="BK111" s="30"/>
      <c r="BL111" s="30"/>
      <c r="BM111" s="30">
        <f>IF($N$18&lt;BM$24,0,IF($N$18&gt;BM$25,0,$BG111))</f>
        <v>0</v>
      </c>
      <c r="BN111" s="30">
        <f>IF($N$18&lt;BN$24,0,IF($N$18&gt;BN$25,0,$BH111))</f>
        <v>0</v>
      </c>
      <c r="BO111" s="30">
        <f>IF($N$18&lt;BO$24,0,IF($N$18&gt;BO$25,0,$BI111))</f>
        <v>0</v>
      </c>
      <c r="BP111" s="30">
        <f>IF($N$18&lt;BP$24,0,IF($N$18&gt;BP$25,0,$BJ111))</f>
        <v>0</v>
      </c>
      <c r="BQ111" s="30">
        <f>IF($N$18&lt;BQ$24,0,IF($N$18&gt;BQ$25,0,$BK111))</f>
        <v>0</v>
      </c>
      <c r="BR111" s="29">
        <f>SUM(BL111:BQ111)</f>
        <v>0</v>
      </c>
      <c r="BT111" s="28">
        <v>2</v>
      </c>
    </row>
    <row r="112" spans="1:72" ht="15" customHeight="1">
      <c r="A112" s="134" t="s">
        <v>191</v>
      </c>
      <c r="B112" s="59"/>
      <c r="C112" s="75"/>
      <c r="D112" s="78"/>
      <c r="E112" s="472"/>
      <c r="F112" s="473"/>
      <c r="G112" s="128"/>
      <c r="H112" s="49"/>
      <c r="I112" s="48"/>
      <c r="J112" s="16"/>
      <c r="K112" s="353"/>
      <c r="L112" s="353"/>
      <c r="M112" s="16"/>
      <c r="N112" s="353"/>
      <c r="O112" s="353"/>
      <c r="P112" s="33"/>
      <c r="Q112" s="16"/>
      <c r="R112" s="38"/>
      <c r="S112" s="33"/>
      <c r="T112" s="16"/>
      <c r="U112" s="38"/>
      <c r="V112" s="33"/>
      <c r="W112" s="16"/>
      <c r="X112" s="38"/>
      <c r="Y112" s="33"/>
      <c r="Z112" s="16"/>
      <c r="AA112" s="136"/>
      <c r="AB112" s="33"/>
      <c r="AC112" s="33"/>
      <c r="AD112" s="35"/>
      <c r="AE112" s="46"/>
      <c r="AF112" s="33"/>
      <c r="AG112" s="16">
        <f>SUM(AG113:AG114)</f>
        <v>0</v>
      </c>
      <c r="AH112" s="16"/>
      <c r="AI112" s="32"/>
      <c r="AJ112" s="32">
        <f t="shared" si="136"/>
        <v>0</v>
      </c>
      <c r="AK112" s="32"/>
      <c r="AL112" s="32">
        <f t="shared" si="137"/>
        <v>0</v>
      </c>
      <c r="AM112" s="32"/>
      <c r="AN112" s="32">
        <f t="shared" si="138"/>
        <v>0</v>
      </c>
      <c r="AO112" s="32"/>
      <c r="AP112" s="32">
        <f t="shared" si="139"/>
        <v>0</v>
      </c>
      <c r="AQ112" s="32"/>
      <c r="AR112" s="330">
        <f t="shared" si="151"/>
        <v>0</v>
      </c>
      <c r="AS112" s="32"/>
      <c r="AT112" s="32"/>
      <c r="AU112" s="31"/>
      <c r="AV112" s="32"/>
      <c r="AW112" s="31"/>
      <c r="AX112" s="32"/>
      <c r="AY112" s="31"/>
      <c r="AZ112" s="32"/>
      <c r="BA112" s="31"/>
      <c r="BB112" s="32"/>
      <c r="BC112" s="31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29"/>
      <c r="BT112" s="28" t="e">
        <v>#N/A</v>
      </c>
    </row>
    <row r="113" spans="1:72" ht="11.25" customHeight="1">
      <c r="A113" s="45" t="s">
        <v>192</v>
      </c>
      <c r="B113" s="63" t="s">
        <v>193</v>
      </c>
      <c r="C113" s="39"/>
      <c r="D113" s="39" t="str">
        <f>BT113</f>
        <v>S/O</v>
      </c>
      <c r="E113" s="472" t="s">
        <v>101</v>
      </c>
      <c r="F113" s="473">
        <f>BR113</f>
        <v>0</v>
      </c>
      <c r="G113" s="83">
        <v>72</v>
      </c>
      <c r="H113" s="62"/>
      <c r="I113" s="68">
        <v>1776277</v>
      </c>
      <c r="J113" s="61"/>
      <c r="K113" s="351">
        <v>46174</v>
      </c>
      <c r="L113" s="352"/>
      <c r="M113" s="61"/>
      <c r="N113" s="351">
        <v>46265</v>
      </c>
      <c r="O113" s="352"/>
      <c r="P113" s="33"/>
      <c r="Q113" s="37"/>
      <c r="R113" s="36">
        <f>IF($D$18="YES", (Q113), (0))</f>
        <v>0</v>
      </c>
      <c r="S113" s="33"/>
      <c r="T113" s="37"/>
      <c r="U113" s="36">
        <f>IF($D$18="YES", (T113), (0))</f>
        <v>0</v>
      </c>
      <c r="V113" s="33"/>
      <c r="W113" s="37"/>
      <c r="X113" s="36">
        <f>IF($D$18="YES", (W113), (0))</f>
        <v>0</v>
      </c>
      <c r="Y113" s="33"/>
      <c r="Z113" s="37"/>
      <c r="AA113" s="36">
        <f>IF($D$18="YES", (Z113), (0))</f>
        <v>0</v>
      </c>
      <c r="AB113" s="33"/>
      <c r="AC113" s="33"/>
      <c r="AD113" s="35"/>
      <c r="AE113" s="34"/>
      <c r="AF113" s="33"/>
      <c r="AG113" s="16">
        <f>SUM(Q113,R113,T113,U113,W113,X113,Z113,AA113)</f>
        <v>0</v>
      </c>
      <c r="AH113" s="16"/>
      <c r="AI113" s="32"/>
      <c r="AJ113" s="32">
        <f t="shared" si="136"/>
        <v>0</v>
      </c>
      <c r="AK113" s="32"/>
      <c r="AL113" s="32">
        <f t="shared" si="137"/>
        <v>0</v>
      </c>
      <c r="AM113" s="32"/>
      <c r="AN113" s="32">
        <f t="shared" si="138"/>
        <v>0</v>
      </c>
      <c r="AO113" s="32"/>
      <c r="AP113" s="32">
        <f t="shared" si="139"/>
        <v>0</v>
      </c>
      <c r="AQ113" s="32"/>
      <c r="AR113" s="330">
        <f t="shared" si="151"/>
        <v>0</v>
      </c>
      <c r="AS113" s="32"/>
      <c r="AT113" s="32"/>
      <c r="AU113" s="31">
        <f>(Q113*G113)*F113</f>
        <v>0</v>
      </c>
      <c r="AV113" s="32"/>
      <c r="AW113" s="31">
        <f>(T113*G113)*F113</f>
        <v>0</v>
      </c>
      <c r="AX113" s="32"/>
      <c r="AY113" s="31">
        <f>(W113*G113)*F113</f>
        <v>0</v>
      </c>
      <c r="AZ113" s="32"/>
      <c r="BA113" s="31">
        <f>(Z113*G113)*F113</f>
        <v>0</v>
      </c>
      <c r="BB113" s="32"/>
      <c r="BC113" s="31">
        <f>SUM(AT113:BB113)</f>
        <v>0</v>
      </c>
      <c r="BF113" s="30"/>
      <c r="BG113" s="30"/>
      <c r="BH113" s="30"/>
      <c r="BI113" s="30"/>
      <c r="BJ113" s="30"/>
      <c r="BK113" s="30"/>
      <c r="BL113" s="30"/>
      <c r="BM113" s="30">
        <f>IF($N$18&lt;BM$24,0,IF($N$18&gt;BM$25,0,$BG113))</f>
        <v>0</v>
      </c>
      <c r="BN113" s="30">
        <f>IF($N$18&lt;BN$24,0,IF($N$18&gt;BN$25,0,$BH113))</f>
        <v>0</v>
      </c>
      <c r="BO113" s="30">
        <f>IF($N$18&lt;BO$24,0,IF($N$18&gt;BO$25,0,$BI113))</f>
        <v>0</v>
      </c>
      <c r="BP113" s="30">
        <f>IF($N$18&lt;BP$24,0,IF($N$18&gt;BP$25,0,$BJ113))</f>
        <v>0</v>
      </c>
      <c r="BQ113" s="30">
        <f>IF($N$18&lt;BQ$24,0,IF($N$18&gt;BQ$25,0,$BK113))</f>
        <v>0</v>
      </c>
      <c r="BR113" s="29">
        <f>SUM(BL113:BQ113)</f>
        <v>0</v>
      </c>
      <c r="BT113" s="28" t="s">
        <v>742</v>
      </c>
    </row>
    <row r="114" spans="1:72" ht="11.25" customHeight="1">
      <c r="A114" s="45" t="s">
        <v>194</v>
      </c>
      <c r="B114" s="63"/>
      <c r="C114" s="39"/>
      <c r="D114" s="39">
        <f>BT114</f>
        <v>5</v>
      </c>
      <c r="E114" s="472" t="s">
        <v>101</v>
      </c>
      <c r="F114" s="473">
        <f>BR114</f>
        <v>0</v>
      </c>
      <c r="G114" s="83">
        <v>72</v>
      </c>
      <c r="H114" s="62"/>
      <c r="I114" s="68">
        <v>1776307</v>
      </c>
      <c r="J114" s="61"/>
      <c r="K114" s="351">
        <v>46174</v>
      </c>
      <c r="L114" s="352"/>
      <c r="M114" s="61"/>
      <c r="N114" s="351">
        <v>46265</v>
      </c>
      <c r="O114" s="352"/>
      <c r="P114" s="33"/>
      <c r="Q114" s="37"/>
      <c r="R114" s="36">
        <f>IF($D$18="YES", (Q114), (0))</f>
        <v>0</v>
      </c>
      <c r="S114" s="33"/>
      <c r="T114" s="37"/>
      <c r="U114" s="36">
        <f>IF($D$18="YES", (T114), (0))</f>
        <v>0</v>
      </c>
      <c r="V114" s="33"/>
      <c r="W114" s="37"/>
      <c r="X114" s="36">
        <f>IF($D$18="YES", (W114), (0))</f>
        <v>0</v>
      </c>
      <c r="Y114" s="33"/>
      <c r="Z114" s="37"/>
      <c r="AA114" s="36">
        <f>IF($D$18="YES", (Z114), (0))</f>
        <v>0</v>
      </c>
      <c r="AB114" s="33"/>
      <c r="AC114" s="33"/>
      <c r="AD114" s="35"/>
      <c r="AE114" s="34"/>
      <c r="AF114" s="33"/>
      <c r="AG114" s="16">
        <f>SUM(Q114,R114,T114,U114,W114,X114,Z114,AA114)</f>
        <v>0</v>
      </c>
      <c r="AH114" s="16"/>
      <c r="AI114" s="32"/>
      <c r="AJ114" s="32">
        <f t="shared" si="136"/>
        <v>0</v>
      </c>
      <c r="AK114" s="32"/>
      <c r="AL114" s="32">
        <f t="shared" si="137"/>
        <v>0</v>
      </c>
      <c r="AM114" s="32"/>
      <c r="AN114" s="32">
        <f t="shared" si="138"/>
        <v>0</v>
      </c>
      <c r="AO114" s="32"/>
      <c r="AP114" s="32">
        <f t="shared" si="139"/>
        <v>0</v>
      </c>
      <c r="AQ114" s="32"/>
      <c r="AR114" s="330">
        <f t="shared" si="151"/>
        <v>0</v>
      </c>
      <c r="AS114" s="32"/>
      <c r="AT114" s="32"/>
      <c r="AU114" s="31">
        <f>(Q114*G114)*F114</f>
        <v>0</v>
      </c>
      <c r="AV114" s="32"/>
      <c r="AW114" s="31">
        <f>(T114*G114)*F114</f>
        <v>0</v>
      </c>
      <c r="AX114" s="32"/>
      <c r="AY114" s="31">
        <f>(W114*G114)*F114</f>
        <v>0</v>
      </c>
      <c r="AZ114" s="32"/>
      <c r="BA114" s="31">
        <f>(Z114*G114)*F114</f>
        <v>0</v>
      </c>
      <c r="BB114" s="32"/>
      <c r="BC114" s="31">
        <f>SUM(AT114:BB114)</f>
        <v>0</v>
      </c>
      <c r="BF114" s="30"/>
      <c r="BG114" s="30"/>
      <c r="BH114" s="30"/>
      <c r="BI114" s="30"/>
      <c r="BJ114" s="30"/>
      <c r="BK114" s="30"/>
      <c r="BL114" s="30"/>
      <c r="BM114" s="30">
        <f>IF($N$18&lt;BM$24,0,IF($N$18&gt;BM$25,0,$BG114))</f>
        <v>0</v>
      </c>
      <c r="BN114" s="30">
        <f>IF($N$18&lt;BN$24,0,IF($N$18&gt;BN$25,0,$BH114))</f>
        <v>0</v>
      </c>
      <c r="BO114" s="30">
        <f>IF($N$18&lt;BO$24,0,IF($N$18&gt;BO$25,0,$BI114))</f>
        <v>0</v>
      </c>
      <c r="BP114" s="30">
        <f>IF($N$18&lt;BP$24,0,IF($N$18&gt;BP$25,0,$BJ114))</f>
        <v>0</v>
      </c>
      <c r="BQ114" s="30">
        <f>IF($N$18&lt;BQ$24,0,IF($N$18&gt;BQ$25,0,$BK114))</f>
        <v>0</v>
      </c>
      <c r="BR114" s="29">
        <f>SUM(BL114:BQ114)</f>
        <v>0</v>
      </c>
      <c r="BT114" s="28">
        <v>5</v>
      </c>
    </row>
    <row r="115" spans="1:72" ht="15" customHeight="1">
      <c r="A115" s="134" t="s">
        <v>195</v>
      </c>
      <c r="B115" s="59"/>
      <c r="C115" s="75"/>
      <c r="D115" s="78"/>
      <c r="E115" s="472"/>
      <c r="F115" s="473"/>
      <c r="G115" s="128"/>
      <c r="H115" s="49"/>
      <c r="I115" s="48"/>
      <c r="J115" s="16"/>
      <c r="K115" s="353"/>
      <c r="L115" s="353"/>
      <c r="M115" s="16"/>
      <c r="N115" s="353"/>
      <c r="O115" s="353"/>
      <c r="P115" s="33"/>
      <c r="Q115" s="16"/>
      <c r="R115" s="38"/>
      <c r="S115" s="33"/>
      <c r="T115" s="16"/>
      <c r="U115" s="38"/>
      <c r="V115" s="33"/>
      <c r="W115" s="16"/>
      <c r="X115" s="38"/>
      <c r="Y115" s="33"/>
      <c r="Z115" s="16"/>
      <c r="AA115" s="136"/>
      <c r="AB115" s="33"/>
      <c r="AC115" s="33"/>
      <c r="AD115" s="35"/>
      <c r="AE115" s="46"/>
      <c r="AF115" s="33"/>
      <c r="AG115" s="16">
        <f>SUM(AG116:AG118)</f>
        <v>0</v>
      </c>
      <c r="AH115" s="16"/>
      <c r="AI115" s="32"/>
      <c r="AJ115" s="32">
        <f t="shared" si="136"/>
        <v>0</v>
      </c>
      <c r="AK115" s="32"/>
      <c r="AL115" s="32">
        <f t="shared" si="137"/>
        <v>0</v>
      </c>
      <c r="AM115" s="32"/>
      <c r="AN115" s="32">
        <f t="shared" si="138"/>
        <v>0</v>
      </c>
      <c r="AO115" s="32"/>
      <c r="AP115" s="32">
        <f t="shared" si="139"/>
        <v>0</v>
      </c>
      <c r="AQ115" s="32"/>
      <c r="AR115" s="330">
        <f t="shared" si="151"/>
        <v>0</v>
      </c>
      <c r="AS115" s="32"/>
      <c r="AT115" s="32"/>
      <c r="AU115" s="31"/>
      <c r="AV115" s="32"/>
      <c r="AW115" s="31"/>
      <c r="AX115" s="32"/>
      <c r="AY115" s="31"/>
      <c r="AZ115" s="32"/>
      <c r="BA115" s="31"/>
      <c r="BB115" s="32"/>
      <c r="BC115" s="31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29"/>
      <c r="BT115" s="28" t="e">
        <v>#N/A</v>
      </c>
    </row>
    <row r="116" spans="1:72" ht="11.25" customHeight="1">
      <c r="A116" s="45" t="s">
        <v>196</v>
      </c>
      <c r="B116" s="63"/>
      <c r="C116" s="39"/>
      <c r="D116" s="39">
        <f>BT116</f>
        <v>4</v>
      </c>
      <c r="E116" s="472" t="s">
        <v>88</v>
      </c>
      <c r="F116" s="473">
        <f>BR116</f>
        <v>0</v>
      </c>
      <c r="G116" s="83">
        <v>50</v>
      </c>
      <c r="H116" s="62"/>
      <c r="I116" s="68">
        <v>1776568</v>
      </c>
      <c r="J116" s="61"/>
      <c r="K116" s="351">
        <v>46174</v>
      </c>
      <c r="L116" s="352"/>
      <c r="M116" s="61"/>
      <c r="N116" s="351">
        <v>46265</v>
      </c>
      <c r="O116" s="352"/>
      <c r="P116" s="33"/>
      <c r="Q116" s="37"/>
      <c r="R116" s="36">
        <f>IF($D$18="YES", (Q116), (0))</f>
        <v>0</v>
      </c>
      <c r="S116" s="33"/>
      <c r="T116" s="37"/>
      <c r="U116" s="36">
        <f>IF($D$18="YES", (T116), (0))</f>
        <v>0</v>
      </c>
      <c r="V116" s="33"/>
      <c r="W116" s="37"/>
      <c r="X116" s="36">
        <f>IF($D$18="YES", (W116), (0))</f>
        <v>0</v>
      </c>
      <c r="Y116" s="33"/>
      <c r="Z116" s="37"/>
      <c r="AA116" s="36">
        <f>IF($D$18="YES", (Z116), (0))</f>
        <v>0</v>
      </c>
      <c r="AB116" s="33"/>
      <c r="AC116" s="33"/>
      <c r="AD116" s="35"/>
      <c r="AE116" s="34"/>
      <c r="AF116" s="33"/>
      <c r="AG116" s="16">
        <f>SUM(Q116,R116,T116,U116,W116,X116,Z116,AA116)</f>
        <v>0</v>
      </c>
      <c r="AH116" s="16"/>
      <c r="AI116" s="32"/>
      <c r="AJ116" s="32">
        <f t="shared" si="136"/>
        <v>0</v>
      </c>
      <c r="AK116" s="32"/>
      <c r="AL116" s="32">
        <f t="shared" si="137"/>
        <v>0</v>
      </c>
      <c r="AM116" s="32"/>
      <c r="AN116" s="32">
        <f t="shared" si="138"/>
        <v>0</v>
      </c>
      <c r="AO116" s="32"/>
      <c r="AP116" s="32">
        <f t="shared" si="139"/>
        <v>0</v>
      </c>
      <c r="AQ116" s="32"/>
      <c r="AR116" s="330">
        <f t="shared" si="151"/>
        <v>0</v>
      </c>
      <c r="AS116" s="32"/>
      <c r="AT116" s="32"/>
      <c r="AU116" s="31">
        <f>(Q116*G116)*F116</f>
        <v>0</v>
      </c>
      <c r="AV116" s="32"/>
      <c r="AW116" s="31">
        <f>(T116*G116)*F116</f>
        <v>0</v>
      </c>
      <c r="AX116" s="32"/>
      <c r="AY116" s="31">
        <f>(W116*G116)*F116</f>
        <v>0</v>
      </c>
      <c r="AZ116" s="32"/>
      <c r="BA116" s="31">
        <f>(Z116*G116)*F116</f>
        <v>0</v>
      </c>
      <c r="BB116" s="32"/>
      <c r="BC116" s="31">
        <f>SUM(AT116:BB116)</f>
        <v>0</v>
      </c>
      <c r="BF116" s="30"/>
      <c r="BG116" s="30"/>
      <c r="BH116" s="30"/>
      <c r="BI116" s="30"/>
      <c r="BJ116" s="30"/>
      <c r="BK116" s="30"/>
      <c r="BL116" s="30"/>
      <c r="BM116" s="30">
        <f>IF($N$18&lt;BM$24,0,IF($N$18&gt;BM$25,0,$BG116))</f>
        <v>0</v>
      </c>
      <c r="BN116" s="30">
        <f>IF($N$18&lt;BN$24,0,IF($N$18&gt;BN$25,0,$BH116))</f>
        <v>0</v>
      </c>
      <c r="BO116" s="30">
        <f>IF($N$18&lt;BO$24,0,IF($N$18&gt;BO$25,0,$BI116))</f>
        <v>0</v>
      </c>
      <c r="BP116" s="30">
        <f>IF($N$18&lt;BP$24,0,IF($N$18&gt;BP$25,0,$BJ116))</f>
        <v>0</v>
      </c>
      <c r="BQ116" s="30">
        <f>IF($N$18&lt;BQ$24,0,IF($N$18&gt;BQ$25,0,$BK116))</f>
        <v>0</v>
      </c>
      <c r="BR116" s="29">
        <f>SUM(BL116:BQ116)</f>
        <v>0</v>
      </c>
      <c r="BT116" s="28">
        <v>4</v>
      </c>
    </row>
    <row r="117" spans="1:72" ht="11.25" customHeight="1">
      <c r="A117" s="45" t="s">
        <v>197</v>
      </c>
      <c r="B117" s="63"/>
      <c r="C117" s="39"/>
      <c r="D117" s="39">
        <f>BT117</f>
        <v>16</v>
      </c>
      <c r="E117" s="472" t="s">
        <v>88</v>
      </c>
      <c r="F117" s="473">
        <f>BR117</f>
        <v>0</v>
      </c>
      <c r="G117" s="83">
        <v>50</v>
      </c>
      <c r="H117" s="62"/>
      <c r="I117" s="68">
        <v>1776718</v>
      </c>
      <c r="J117" s="61"/>
      <c r="K117" s="351">
        <v>46174</v>
      </c>
      <c r="L117" s="352"/>
      <c r="M117" s="61"/>
      <c r="N117" s="351">
        <v>46265</v>
      </c>
      <c r="O117" s="352"/>
      <c r="P117" s="33"/>
      <c r="Q117" s="37"/>
      <c r="R117" s="36">
        <f>IF($D$18="YES", (Q117), (0))</f>
        <v>0</v>
      </c>
      <c r="S117" s="33"/>
      <c r="T117" s="37"/>
      <c r="U117" s="36">
        <f>IF($D$18="YES", (T117), (0))</f>
        <v>0</v>
      </c>
      <c r="V117" s="33"/>
      <c r="W117" s="37"/>
      <c r="X117" s="36">
        <f>IF($D$18="YES", (W117), (0))</f>
        <v>0</v>
      </c>
      <c r="Y117" s="33"/>
      <c r="Z117" s="37"/>
      <c r="AA117" s="36">
        <f>IF($D$18="YES", (Z117), (0))</f>
        <v>0</v>
      </c>
      <c r="AB117" s="33"/>
      <c r="AC117" s="33"/>
      <c r="AD117" s="35"/>
      <c r="AE117" s="34"/>
      <c r="AF117" s="33"/>
      <c r="AG117" s="16">
        <f>SUM(Q117,R117,T117,U117,W117,X117,Z117,AA117)</f>
        <v>0</v>
      </c>
      <c r="AH117" s="16"/>
      <c r="AI117" s="32"/>
      <c r="AJ117" s="32">
        <f t="shared" si="136"/>
        <v>0</v>
      </c>
      <c r="AK117" s="32"/>
      <c r="AL117" s="32">
        <f t="shared" si="137"/>
        <v>0</v>
      </c>
      <c r="AM117" s="32"/>
      <c r="AN117" s="32">
        <f t="shared" si="138"/>
        <v>0</v>
      </c>
      <c r="AO117" s="32"/>
      <c r="AP117" s="32">
        <f t="shared" si="139"/>
        <v>0</v>
      </c>
      <c r="AQ117" s="32"/>
      <c r="AR117" s="330">
        <f t="shared" si="151"/>
        <v>0</v>
      </c>
      <c r="AS117" s="32"/>
      <c r="AT117" s="32"/>
      <c r="AU117" s="31">
        <f>(Q117*G117)*F117</f>
        <v>0</v>
      </c>
      <c r="AV117" s="32"/>
      <c r="AW117" s="31">
        <f>(T117*G117)*F117</f>
        <v>0</v>
      </c>
      <c r="AX117" s="32"/>
      <c r="AY117" s="31">
        <f>(W117*G117)*F117</f>
        <v>0</v>
      </c>
      <c r="AZ117" s="32"/>
      <c r="BA117" s="31">
        <f>(Z117*G117)*F117</f>
        <v>0</v>
      </c>
      <c r="BB117" s="32"/>
      <c r="BC117" s="31">
        <f>SUM(AT117:BB117)</f>
        <v>0</v>
      </c>
      <c r="BF117" s="30"/>
      <c r="BG117" s="30"/>
      <c r="BH117" s="30"/>
      <c r="BI117" s="30"/>
      <c r="BJ117" s="30"/>
      <c r="BK117" s="30"/>
      <c r="BL117" s="30"/>
      <c r="BM117" s="30">
        <f>IF($N$18&lt;BM$24,0,IF($N$18&gt;BM$25,0,$BG117))</f>
        <v>0</v>
      </c>
      <c r="BN117" s="30">
        <f>IF($N$18&lt;BN$24,0,IF($N$18&gt;BN$25,0,$BH117))</f>
        <v>0</v>
      </c>
      <c r="BO117" s="30">
        <f>IF($N$18&lt;BO$24,0,IF($N$18&gt;BO$25,0,$BI117))</f>
        <v>0</v>
      </c>
      <c r="BP117" s="30">
        <f>IF($N$18&lt;BP$24,0,IF($N$18&gt;BP$25,0,$BJ117))</f>
        <v>0</v>
      </c>
      <c r="BQ117" s="30">
        <f>IF($N$18&lt;BQ$24,0,IF($N$18&gt;BQ$25,0,$BK117))</f>
        <v>0</v>
      </c>
      <c r="BR117" s="29">
        <f>SUM(BL117:BQ117)</f>
        <v>0</v>
      </c>
      <c r="BT117" s="28">
        <v>16</v>
      </c>
    </row>
    <row r="118" spans="1:72" ht="11.25" customHeight="1">
      <c r="A118" s="45" t="s">
        <v>198</v>
      </c>
      <c r="B118" s="63"/>
      <c r="C118" s="39"/>
      <c r="D118" s="39">
        <f>BT118</f>
        <v>38</v>
      </c>
      <c r="E118" s="472" t="s">
        <v>88</v>
      </c>
      <c r="F118" s="473">
        <f>BR118</f>
        <v>0</v>
      </c>
      <c r="G118" s="83">
        <v>50</v>
      </c>
      <c r="H118" s="62"/>
      <c r="I118" s="68">
        <v>1776768</v>
      </c>
      <c r="J118" s="61"/>
      <c r="K118" s="351">
        <v>46174</v>
      </c>
      <c r="L118" s="352"/>
      <c r="M118" s="61"/>
      <c r="N118" s="351">
        <v>46265</v>
      </c>
      <c r="O118" s="352"/>
      <c r="P118" s="33"/>
      <c r="Q118" s="37"/>
      <c r="R118" s="36">
        <f>IF($D$18="YES", (Q118), (0))</f>
        <v>0</v>
      </c>
      <c r="S118" s="33"/>
      <c r="T118" s="37"/>
      <c r="U118" s="36">
        <f>IF($D$18="YES", (T118), (0))</f>
        <v>0</v>
      </c>
      <c r="V118" s="33"/>
      <c r="W118" s="37"/>
      <c r="X118" s="36">
        <f>IF($D$18="YES", (W118), (0))</f>
        <v>0</v>
      </c>
      <c r="Y118" s="33"/>
      <c r="Z118" s="37"/>
      <c r="AA118" s="36">
        <f>IF($D$18="YES", (Z118), (0))</f>
        <v>0</v>
      </c>
      <c r="AB118" s="33"/>
      <c r="AC118" s="33"/>
      <c r="AD118" s="35"/>
      <c r="AE118" s="34"/>
      <c r="AF118" s="33"/>
      <c r="AG118" s="16">
        <f>SUM(Q118,R118,T118,U118,W118,X118,Z118,AA118)</f>
        <v>0</v>
      </c>
      <c r="AH118" s="16"/>
      <c r="AI118" s="32"/>
      <c r="AJ118" s="32">
        <f t="shared" si="136"/>
        <v>0</v>
      </c>
      <c r="AK118" s="32"/>
      <c r="AL118" s="32">
        <f t="shared" si="137"/>
        <v>0</v>
      </c>
      <c r="AM118" s="32"/>
      <c r="AN118" s="32">
        <f t="shared" si="138"/>
        <v>0</v>
      </c>
      <c r="AO118" s="32"/>
      <c r="AP118" s="32">
        <f t="shared" si="139"/>
        <v>0</v>
      </c>
      <c r="AQ118" s="32"/>
      <c r="AR118" s="330">
        <f t="shared" si="151"/>
        <v>0</v>
      </c>
      <c r="AS118" s="32"/>
      <c r="AT118" s="32"/>
      <c r="AU118" s="31">
        <f>(Q118*G118)*F118</f>
        <v>0</v>
      </c>
      <c r="AV118" s="32"/>
      <c r="AW118" s="31">
        <f>(T118*G118)*F118</f>
        <v>0</v>
      </c>
      <c r="AX118" s="32"/>
      <c r="AY118" s="31">
        <f>(W118*G118)*F118</f>
        <v>0</v>
      </c>
      <c r="AZ118" s="32"/>
      <c r="BA118" s="31">
        <f>(Z118*G118)*F118</f>
        <v>0</v>
      </c>
      <c r="BB118" s="32"/>
      <c r="BC118" s="31">
        <f>SUM(AT118:BB118)</f>
        <v>0</v>
      </c>
      <c r="BF118" s="30"/>
      <c r="BG118" s="30"/>
      <c r="BH118" s="30"/>
      <c r="BI118" s="30"/>
      <c r="BJ118" s="30"/>
      <c r="BK118" s="30"/>
      <c r="BL118" s="30"/>
      <c r="BM118" s="30">
        <f>IF($N$18&lt;BM$24,0,IF($N$18&gt;BM$25,0,$BG118))</f>
        <v>0</v>
      </c>
      <c r="BN118" s="30">
        <f>IF($N$18&lt;BN$24,0,IF($N$18&gt;BN$25,0,$BH118))</f>
        <v>0</v>
      </c>
      <c r="BO118" s="30">
        <f>IF($N$18&lt;BO$24,0,IF($N$18&gt;BO$25,0,$BI118))</f>
        <v>0</v>
      </c>
      <c r="BP118" s="30">
        <f>IF($N$18&lt;BP$24,0,IF($N$18&gt;BP$25,0,$BJ118))</f>
        <v>0</v>
      </c>
      <c r="BQ118" s="30">
        <f>IF($N$18&lt;BQ$24,0,IF($N$18&gt;BQ$25,0,$BK118))</f>
        <v>0</v>
      </c>
      <c r="BR118" s="29">
        <f>SUM(BL118:BQ118)</f>
        <v>0</v>
      </c>
      <c r="BT118" s="28">
        <v>38</v>
      </c>
    </row>
    <row r="119" spans="1:72" ht="15" customHeight="1">
      <c r="A119" s="134" t="s">
        <v>199</v>
      </c>
      <c r="B119" s="59"/>
      <c r="C119" s="75"/>
      <c r="D119" s="78"/>
      <c r="E119" s="472"/>
      <c r="F119" s="473"/>
      <c r="G119" s="128"/>
      <c r="H119" s="49"/>
      <c r="I119" s="48"/>
      <c r="J119" s="16"/>
      <c r="K119" s="353"/>
      <c r="L119" s="353"/>
      <c r="M119" s="16"/>
      <c r="N119" s="353"/>
      <c r="O119" s="353"/>
      <c r="P119" s="33"/>
      <c r="Q119" s="16"/>
      <c r="R119" s="38"/>
      <c r="S119" s="33"/>
      <c r="T119" s="16"/>
      <c r="U119" s="38"/>
      <c r="V119" s="33"/>
      <c r="W119" s="16"/>
      <c r="X119" s="38"/>
      <c r="Y119" s="33"/>
      <c r="Z119" s="16"/>
      <c r="AA119" s="136"/>
      <c r="AB119" s="33"/>
      <c r="AC119" s="33"/>
      <c r="AD119" s="35"/>
      <c r="AE119" s="46"/>
      <c r="AF119" s="33"/>
      <c r="AG119" s="16">
        <f>SUM(AG120:AG121)</f>
        <v>0</v>
      </c>
      <c r="AH119" s="16"/>
      <c r="AI119" s="32"/>
      <c r="AJ119" s="32">
        <f t="shared" si="136"/>
        <v>0</v>
      </c>
      <c r="AK119" s="32"/>
      <c r="AL119" s="32">
        <f t="shared" si="137"/>
        <v>0</v>
      </c>
      <c r="AM119" s="32"/>
      <c r="AN119" s="32">
        <f t="shared" si="138"/>
        <v>0</v>
      </c>
      <c r="AO119" s="32"/>
      <c r="AP119" s="32">
        <f t="shared" si="139"/>
        <v>0</v>
      </c>
      <c r="AQ119" s="32"/>
      <c r="AR119" s="330">
        <f t="shared" si="151"/>
        <v>0</v>
      </c>
      <c r="AS119" s="32"/>
      <c r="AT119" s="32"/>
      <c r="AU119" s="31"/>
      <c r="AV119" s="32"/>
      <c r="AW119" s="31"/>
      <c r="AX119" s="32"/>
      <c r="AY119" s="31"/>
      <c r="AZ119" s="32"/>
      <c r="BA119" s="31"/>
      <c r="BB119" s="32"/>
      <c r="BC119" s="31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29"/>
      <c r="BT119" s="28" t="e">
        <v>#N/A</v>
      </c>
    </row>
    <row r="120" spans="1:72" ht="11.25" customHeight="1">
      <c r="A120" s="45" t="s">
        <v>200</v>
      </c>
      <c r="B120" s="63"/>
      <c r="C120" s="39"/>
      <c r="D120" s="39">
        <f>BT120</f>
        <v>8</v>
      </c>
      <c r="E120" s="472" t="s">
        <v>88</v>
      </c>
      <c r="F120" s="473">
        <f>BR120</f>
        <v>0</v>
      </c>
      <c r="G120" s="83">
        <v>50</v>
      </c>
      <c r="H120" s="135"/>
      <c r="I120" s="68">
        <v>1777108</v>
      </c>
      <c r="J120" s="61"/>
      <c r="K120" s="351">
        <v>46174</v>
      </c>
      <c r="L120" s="352"/>
      <c r="M120" s="61"/>
      <c r="N120" s="351">
        <v>46265</v>
      </c>
      <c r="O120" s="352"/>
      <c r="P120" s="64"/>
      <c r="Q120" s="37"/>
      <c r="R120" s="36">
        <f>IF($D$18="YES", (Q120), (0))</f>
        <v>0</v>
      </c>
      <c r="S120" s="64"/>
      <c r="T120" s="37"/>
      <c r="U120" s="36">
        <f>IF($D$18="YES", (T120), (0))</f>
        <v>0</v>
      </c>
      <c r="V120" s="64"/>
      <c r="W120" s="37"/>
      <c r="X120" s="36">
        <f>IF($D$18="YES", (W120), (0))</f>
        <v>0</v>
      </c>
      <c r="Y120" s="64"/>
      <c r="Z120" s="37"/>
      <c r="AA120" s="36">
        <f>IF($D$18="YES", (Z120), (0))</f>
        <v>0</v>
      </c>
      <c r="AB120" s="33"/>
      <c r="AC120" s="33"/>
      <c r="AD120" s="35"/>
      <c r="AE120" s="34"/>
      <c r="AF120" s="33"/>
      <c r="AG120" s="16">
        <f>SUM(Q120,R120,T120,U120,W120,X120,Z120,AA120)</f>
        <v>0</v>
      </c>
      <c r="AH120" s="16"/>
      <c r="AI120" s="32"/>
      <c r="AJ120" s="32">
        <f t="shared" si="136"/>
        <v>0</v>
      </c>
      <c r="AK120" s="32"/>
      <c r="AL120" s="32">
        <f t="shared" si="137"/>
        <v>0</v>
      </c>
      <c r="AM120" s="32"/>
      <c r="AN120" s="32">
        <f t="shared" si="138"/>
        <v>0</v>
      </c>
      <c r="AO120" s="32"/>
      <c r="AP120" s="32">
        <f t="shared" si="139"/>
        <v>0</v>
      </c>
      <c r="AQ120" s="32"/>
      <c r="AR120" s="330">
        <f t="shared" si="151"/>
        <v>0</v>
      </c>
      <c r="AS120" s="32"/>
      <c r="AT120" s="32"/>
      <c r="AU120" s="31">
        <f>(Q120*G120)*F120</f>
        <v>0</v>
      </c>
      <c r="AV120" s="32"/>
      <c r="AW120" s="31">
        <f>(T120*G120)*F120</f>
        <v>0</v>
      </c>
      <c r="AX120" s="32"/>
      <c r="AY120" s="31">
        <f>(W120*G120)*F120</f>
        <v>0</v>
      </c>
      <c r="AZ120" s="32"/>
      <c r="BA120" s="31">
        <f>(Z120*G120)*F120</f>
        <v>0</v>
      </c>
      <c r="BB120" s="32"/>
      <c r="BC120" s="31">
        <f>SUM(AT120:BB120)</f>
        <v>0</v>
      </c>
      <c r="BF120" s="30"/>
      <c r="BG120" s="30"/>
      <c r="BH120" s="30"/>
      <c r="BI120" s="30"/>
      <c r="BJ120" s="30"/>
      <c r="BK120" s="30"/>
      <c r="BL120" s="30"/>
      <c r="BM120" s="30">
        <f>IF($N$18&lt;BM$24,0,IF($N$18&gt;BM$25,0,$BG120))</f>
        <v>0</v>
      </c>
      <c r="BN120" s="30">
        <f>IF($N$18&lt;BN$24,0,IF($N$18&gt;BN$25,0,$BH120))</f>
        <v>0</v>
      </c>
      <c r="BO120" s="30">
        <f>IF($N$18&lt;BO$24,0,IF($N$18&gt;BO$25,0,$BI120))</f>
        <v>0</v>
      </c>
      <c r="BP120" s="30">
        <f>IF($N$18&lt;BP$24,0,IF($N$18&gt;BP$25,0,$BJ120))</f>
        <v>0</v>
      </c>
      <c r="BQ120" s="30">
        <f>IF($N$18&lt;BQ$24,0,IF($N$18&gt;BQ$25,0,$BK120))</f>
        <v>0</v>
      </c>
      <c r="BR120" s="29">
        <f>SUM(BL120:BQ120)</f>
        <v>0</v>
      </c>
      <c r="BT120" s="28">
        <v>8</v>
      </c>
    </row>
    <row r="121" spans="1:72" ht="11.25" customHeight="1">
      <c r="A121" s="45" t="s">
        <v>201</v>
      </c>
      <c r="B121" s="63"/>
      <c r="C121" s="39"/>
      <c r="D121" s="39">
        <f>BT121</f>
        <v>9</v>
      </c>
      <c r="E121" s="472" t="s">
        <v>88</v>
      </c>
      <c r="F121" s="473">
        <f>BR121</f>
        <v>0</v>
      </c>
      <c r="G121" s="83">
        <v>50</v>
      </c>
      <c r="H121" s="135"/>
      <c r="I121" s="68">
        <v>1777078</v>
      </c>
      <c r="J121" s="61"/>
      <c r="K121" s="351">
        <v>46174</v>
      </c>
      <c r="L121" s="352"/>
      <c r="M121" s="61"/>
      <c r="N121" s="351">
        <v>46265</v>
      </c>
      <c r="O121" s="352"/>
      <c r="P121" s="64"/>
      <c r="Q121" s="37"/>
      <c r="R121" s="36">
        <f>IF($D$18="YES", (Q121), (0))</f>
        <v>0</v>
      </c>
      <c r="S121" s="64"/>
      <c r="T121" s="37"/>
      <c r="U121" s="36">
        <f>IF($D$18="YES", (T121), (0))</f>
        <v>0</v>
      </c>
      <c r="V121" s="64"/>
      <c r="W121" s="37"/>
      <c r="X121" s="36">
        <f>IF($D$18="YES", (W121), (0))</f>
        <v>0</v>
      </c>
      <c r="Y121" s="64"/>
      <c r="Z121" s="37"/>
      <c r="AA121" s="36">
        <f>IF($D$18="YES", (Z121), (0))</f>
        <v>0</v>
      </c>
      <c r="AB121" s="33"/>
      <c r="AC121" s="33"/>
      <c r="AD121" s="35"/>
      <c r="AE121" s="34"/>
      <c r="AF121" s="33"/>
      <c r="AG121" s="16">
        <f>SUM(Q121,R121,T121,U121,W121,X121,Z121,AA121)</f>
        <v>0</v>
      </c>
      <c r="AH121" s="16"/>
      <c r="AI121" s="32"/>
      <c r="AJ121" s="32">
        <f t="shared" si="136"/>
        <v>0</v>
      </c>
      <c r="AK121" s="32"/>
      <c r="AL121" s="32">
        <f t="shared" si="137"/>
        <v>0</v>
      </c>
      <c r="AM121" s="32"/>
      <c r="AN121" s="32">
        <f t="shared" si="138"/>
        <v>0</v>
      </c>
      <c r="AO121" s="32"/>
      <c r="AP121" s="32">
        <f t="shared" si="139"/>
        <v>0</v>
      </c>
      <c r="AQ121" s="32"/>
      <c r="AR121" s="330">
        <f t="shared" si="151"/>
        <v>0</v>
      </c>
      <c r="AS121" s="32"/>
      <c r="AT121" s="32"/>
      <c r="AU121" s="31">
        <f>(Q121*G121)*F121</f>
        <v>0</v>
      </c>
      <c r="AV121" s="32"/>
      <c r="AW121" s="31">
        <f>(T121*G121)*F121</f>
        <v>0</v>
      </c>
      <c r="AX121" s="32"/>
      <c r="AY121" s="31">
        <f>(W121*G121)*F121</f>
        <v>0</v>
      </c>
      <c r="AZ121" s="32"/>
      <c r="BA121" s="31">
        <f>(Z121*G121)*F121</f>
        <v>0</v>
      </c>
      <c r="BB121" s="32"/>
      <c r="BC121" s="31">
        <f>SUM(AT121:BB121)</f>
        <v>0</v>
      </c>
      <c r="BF121" s="30"/>
      <c r="BG121" s="30"/>
      <c r="BH121" s="30"/>
      <c r="BI121" s="30"/>
      <c r="BJ121" s="30"/>
      <c r="BK121" s="30"/>
      <c r="BL121" s="30"/>
      <c r="BM121" s="30">
        <f>IF($N$18&lt;BM$24,0,IF($N$18&gt;BM$25,0,$BG121))</f>
        <v>0</v>
      </c>
      <c r="BN121" s="30">
        <f>IF($N$18&lt;BN$24,0,IF($N$18&gt;BN$25,0,$BH121))</f>
        <v>0</v>
      </c>
      <c r="BO121" s="30">
        <f>IF($N$18&lt;BO$24,0,IF($N$18&gt;BO$25,0,$BI121))</f>
        <v>0</v>
      </c>
      <c r="BP121" s="30">
        <f>IF($N$18&lt;BP$24,0,IF($N$18&gt;BP$25,0,$BJ121))</f>
        <v>0</v>
      </c>
      <c r="BQ121" s="30">
        <f>IF($N$18&lt;BQ$24,0,IF($N$18&gt;BQ$25,0,$BK121))</f>
        <v>0</v>
      </c>
      <c r="BR121" s="29">
        <f>SUM(BL121:BQ121)</f>
        <v>0</v>
      </c>
      <c r="BT121" s="28">
        <v>9</v>
      </c>
    </row>
    <row r="122" spans="1:72" ht="15" customHeight="1">
      <c r="A122" s="134" t="s">
        <v>202</v>
      </c>
      <c r="B122" s="59"/>
      <c r="C122" s="53"/>
      <c r="D122" s="52"/>
      <c r="E122" s="472"/>
      <c r="F122" s="473"/>
      <c r="G122" s="128"/>
      <c r="H122" s="49"/>
      <c r="I122" s="48"/>
      <c r="J122" s="16"/>
      <c r="K122" s="353"/>
      <c r="L122" s="353"/>
      <c r="M122" s="16"/>
      <c r="N122" s="353"/>
      <c r="O122" s="353"/>
      <c r="P122" s="33"/>
      <c r="Q122" s="16"/>
      <c r="R122" s="64"/>
      <c r="S122" s="33"/>
      <c r="T122" s="16"/>
      <c r="U122" s="64"/>
      <c r="V122" s="33"/>
      <c r="W122" s="16"/>
      <c r="X122" s="64"/>
      <c r="Y122" s="33"/>
      <c r="Z122" s="16"/>
      <c r="AA122" s="133"/>
      <c r="AB122" s="33"/>
      <c r="AC122" s="33"/>
      <c r="AD122" s="35"/>
      <c r="AE122" s="46"/>
      <c r="AF122" s="33"/>
      <c r="AG122" s="16">
        <f>SUM(AG123:AG123)</f>
        <v>0</v>
      </c>
      <c r="AH122" s="16"/>
      <c r="AI122" s="32"/>
      <c r="AJ122" s="32">
        <f t="shared" si="136"/>
        <v>0</v>
      </c>
      <c r="AK122" s="32"/>
      <c r="AL122" s="32">
        <f t="shared" si="137"/>
        <v>0</v>
      </c>
      <c r="AM122" s="32"/>
      <c r="AN122" s="32">
        <f t="shared" si="138"/>
        <v>0</v>
      </c>
      <c r="AO122" s="32"/>
      <c r="AP122" s="32">
        <f t="shared" si="139"/>
        <v>0</v>
      </c>
      <c r="AQ122" s="32"/>
      <c r="AR122" s="330">
        <f t="shared" si="151"/>
        <v>0</v>
      </c>
      <c r="AS122" s="32"/>
      <c r="AT122" s="32"/>
      <c r="AU122" s="31"/>
      <c r="AV122" s="32"/>
      <c r="AW122" s="31"/>
      <c r="AX122" s="32"/>
      <c r="AY122" s="31"/>
      <c r="AZ122" s="32"/>
      <c r="BA122" s="31"/>
      <c r="BB122" s="32"/>
      <c r="BC122" s="31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29"/>
      <c r="BT122" s="28" t="e">
        <v>#N/A</v>
      </c>
    </row>
    <row r="123" spans="1:72" ht="11.25" customHeight="1">
      <c r="A123" s="132" t="s">
        <v>203</v>
      </c>
      <c r="B123" s="131"/>
      <c r="C123" s="94"/>
      <c r="D123" s="94" t="str">
        <f>BT123</f>
        <v>S/O</v>
      </c>
      <c r="E123" s="478" t="s">
        <v>101</v>
      </c>
      <c r="F123" s="479">
        <f>BR123</f>
        <v>0</v>
      </c>
      <c r="G123" s="130">
        <v>72</v>
      </c>
      <c r="H123" s="336"/>
      <c r="I123" s="129">
        <v>1777167</v>
      </c>
      <c r="J123" s="337"/>
      <c r="K123" s="358">
        <v>46174</v>
      </c>
      <c r="L123" s="359"/>
      <c r="M123" s="337"/>
      <c r="N123" s="358">
        <v>46265</v>
      </c>
      <c r="O123" s="359"/>
      <c r="P123" s="338"/>
      <c r="Q123" s="92"/>
      <c r="R123" s="91">
        <f>IF($D$18="YES", (Q123), (0))</f>
        <v>0</v>
      </c>
      <c r="S123" s="338"/>
      <c r="T123" s="92"/>
      <c r="U123" s="91">
        <f>IF($D$18="YES", (T123), (0))</f>
        <v>0</v>
      </c>
      <c r="V123" s="338"/>
      <c r="W123" s="92"/>
      <c r="X123" s="91">
        <f>IF($D$18="YES", (W123), (0))</f>
        <v>0</v>
      </c>
      <c r="Y123" s="338"/>
      <c r="Z123" s="92"/>
      <c r="AA123" s="91">
        <f>IF($D$18="YES", (Z123), (0))</f>
        <v>0</v>
      </c>
      <c r="AB123" s="33"/>
      <c r="AC123" s="33"/>
      <c r="AD123" s="35"/>
      <c r="AE123" s="34"/>
      <c r="AF123" s="33"/>
      <c r="AG123" s="16">
        <f>SUM(Q123,R123,T123,U123,W123,X123,Z123,AA123)</f>
        <v>0</v>
      </c>
      <c r="AH123" s="16"/>
      <c r="AI123" s="32"/>
      <c r="AJ123" s="32">
        <f t="shared" si="136"/>
        <v>0</v>
      </c>
      <c r="AK123" s="32"/>
      <c r="AL123" s="32">
        <f t="shared" si="137"/>
        <v>0</v>
      </c>
      <c r="AM123" s="32"/>
      <c r="AN123" s="32">
        <f t="shared" si="138"/>
        <v>0</v>
      </c>
      <c r="AO123" s="32"/>
      <c r="AP123" s="32">
        <f t="shared" si="139"/>
        <v>0</v>
      </c>
      <c r="AQ123" s="32"/>
      <c r="AR123" s="330">
        <f t="shared" si="151"/>
        <v>0</v>
      </c>
      <c r="AS123" s="32"/>
      <c r="AT123" s="32"/>
      <c r="AU123" s="31">
        <f>(Q123*G123)*F123</f>
        <v>0</v>
      </c>
      <c r="AV123" s="32"/>
      <c r="AW123" s="31">
        <f>(T123*G123)*F123</f>
        <v>0</v>
      </c>
      <c r="AX123" s="32"/>
      <c r="AY123" s="31">
        <f>(W123*G123)*F123</f>
        <v>0</v>
      </c>
      <c r="AZ123" s="32"/>
      <c r="BA123" s="31">
        <f>(Z123*G123)*F123</f>
        <v>0</v>
      </c>
      <c r="BB123" s="32"/>
      <c r="BC123" s="31">
        <f>SUM(AT123:BB123)</f>
        <v>0</v>
      </c>
      <c r="BF123" s="30"/>
      <c r="BG123" s="30"/>
      <c r="BH123" s="30"/>
      <c r="BI123" s="30"/>
      <c r="BJ123" s="30"/>
      <c r="BK123" s="30"/>
      <c r="BL123" s="30"/>
      <c r="BM123" s="30">
        <f>IF($N$18&lt;BM$24,0,IF($N$18&gt;BM$25,0,$BG123))</f>
        <v>0</v>
      </c>
      <c r="BN123" s="30">
        <f>IF($N$18&lt;BN$24,0,IF($N$18&gt;BN$25,0,$BH123))</f>
        <v>0</v>
      </c>
      <c r="BO123" s="30">
        <f>IF($N$18&lt;BO$24,0,IF($N$18&gt;BO$25,0,$BI123))</f>
        <v>0</v>
      </c>
      <c r="BP123" s="30">
        <f>IF($N$18&lt;BP$24,0,IF($N$18&gt;BP$25,0,$BJ123))</f>
        <v>0</v>
      </c>
      <c r="BQ123" s="30">
        <f>IF($N$18&lt;BQ$24,0,IF($N$18&gt;BQ$25,0,$BK123))</f>
        <v>0</v>
      </c>
      <c r="BR123" s="29">
        <f>SUM(BL123:BQ123)</f>
        <v>0</v>
      </c>
      <c r="BT123" s="28" t="s">
        <v>742</v>
      </c>
    </row>
    <row r="124" spans="1:72" ht="15" customHeight="1">
      <c r="A124" s="60" t="s">
        <v>204</v>
      </c>
      <c r="B124" s="59"/>
      <c r="C124" s="73"/>
      <c r="D124" s="52"/>
      <c r="E124" s="474"/>
      <c r="F124" s="475"/>
      <c r="G124" s="128"/>
      <c r="H124" s="49"/>
      <c r="I124" s="48"/>
      <c r="J124" s="16"/>
      <c r="K124" s="354"/>
      <c r="L124" s="354"/>
      <c r="M124" s="16"/>
      <c r="N124" s="354"/>
      <c r="O124" s="354"/>
      <c r="P124" s="33"/>
      <c r="Q124" s="16"/>
      <c r="R124" s="64"/>
      <c r="S124" s="33"/>
      <c r="T124" s="16"/>
      <c r="U124" s="64"/>
      <c r="V124" s="33"/>
      <c r="W124" s="16"/>
      <c r="X124" s="64"/>
      <c r="Y124" s="33"/>
      <c r="Z124" s="16"/>
      <c r="AA124" s="64"/>
      <c r="AB124" s="33"/>
      <c r="AC124" s="33"/>
      <c r="AD124" s="35"/>
      <c r="AE124" s="46"/>
      <c r="AF124" s="33"/>
      <c r="AG124" s="16">
        <f>SUM(AG125:AG128)</f>
        <v>0</v>
      </c>
      <c r="AH124" s="16"/>
      <c r="AI124" s="32"/>
      <c r="AJ124" s="32">
        <f t="shared" si="136"/>
        <v>0</v>
      </c>
      <c r="AK124" s="32"/>
      <c r="AL124" s="32">
        <f t="shared" si="137"/>
        <v>0</v>
      </c>
      <c r="AM124" s="32"/>
      <c r="AN124" s="32">
        <f t="shared" si="138"/>
        <v>0</v>
      </c>
      <c r="AO124" s="32"/>
      <c r="AP124" s="32">
        <f t="shared" si="139"/>
        <v>0</v>
      </c>
      <c r="AQ124" s="32"/>
      <c r="AR124" s="330">
        <f t="shared" si="151"/>
        <v>0</v>
      </c>
      <c r="AS124" s="32"/>
      <c r="AT124" s="32"/>
      <c r="AU124" s="31"/>
      <c r="AV124" s="32"/>
      <c r="AW124" s="31"/>
      <c r="AX124" s="32"/>
      <c r="AY124" s="31"/>
      <c r="AZ124" s="32"/>
      <c r="BA124" s="31"/>
      <c r="BB124" s="32"/>
      <c r="BC124" s="31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29"/>
      <c r="BT124" s="28" t="e">
        <v>#N/A</v>
      </c>
    </row>
    <row r="125" spans="1:72" ht="11.1" customHeight="1">
      <c r="A125" s="45" t="s">
        <v>205</v>
      </c>
      <c r="B125" s="63"/>
      <c r="C125" s="39"/>
      <c r="D125" s="39" t="str">
        <f t="shared" ref="D125:D128" si="175">BT125</f>
        <v>S/O</v>
      </c>
      <c r="E125" s="472" t="s">
        <v>94</v>
      </c>
      <c r="F125" s="473">
        <f t="shared" ref="F125:F128" si="176">BR125</f>
        <v>0</v>
      </c>
      <c r="G125" s="127">
        <v>30</v>
      </c>
      <c r="H125" s="62"/>
      <c r="I125" s="40">
        <v>1725005</v>
      </c>
      <c r="J125" s="61"/>
      <c r="K125" s="351">
        <v>46279</v>
      </c>
      <c r="L125" s="352"/>
      <c r="M125" s="61"/>
      <c r="N125" s="351">
        <v>46307</v>
      </c>
      <c r="O125" s="352"/>
      <c r="P125" s="33"/>
      <c r="Q125" s="37"/>
      <c r="R125" s="36">
        <f t="shared" ref="R125:R128" si="177">IF($D$18="YES", (Q125), (0))</f>
        <v>0</v>
      </c>
      <c r="S125" s="33"/>
      <c r="T125" s="37"/>
      <c r="U125" s="36">
        <f t="shared" ref="U125:U128" si="178">IF($D$18="YES", (T125), (0))</f>
        <v>0</v>
      </c>
      <c r="V125" s="33"/>
      <c r="W125" s="37"/>
      <c r="X125" s="36">
        <f t="shared" ref="X125:X128" si="179">IF($D$18="YES", (W125), (0))</f>
        <v>0</v>
      </c>
      <c r="Y125" s="33"/>
      <c r="Z125" s="37"/>
      <c r="AA125" s="36">
        <f t="shared" ref="AA125:AA128" si="180">IF($D$18="YES", (Z125), (0))</f>
        <v>0</v>
      </c>
      <c r="AB125" s="33"/>
      <c r="AC125" s="33"/>
      <c r="AD125" s="35"/>
      <c r="AE125" s="34"/>
      <c r="AF125" s="33"/>
      <c r="AG125" s="16">
        <f t="shared" ref="AG125:AG128" si="181">SUM(Q125,R125,T125,U125,W125,X125,Z125,AA125)</f>
        <v>0</v>
      </c>
      <c r="AH125" s="16"/>
      <c r="AI125" s="32"/>
      <c r="AJ125" s="32">
        <f t="shared" si="136"/>
        <v>0</v>
      </c>
      <c r="AK125" s="32"/>
      <c r="AL125" s="32">
        <f t="shared" si="137"/>
        <v>0</v>
      </c>
      <c r="AM125" s="32"/>
      <c r="AN125" s="32">
        <f t="shared" si="138"/>
        <v>0</v>
      </c>
      <c r="AO125" s="32"/>
      <c r="AP125" s="32">
        <f t="shared" si="139"/>
        <v>0</v>
      </c>
      <c r="AQ125" s="32"/>
      <c r="AR125" s="330">
        <f t="shared" si="151"/>
        <v>0</v>
      </c>
      <c r="AS125" s="32"/>
      <c r="AT125" s="32"/>
      <c r="AU125" s="31">
        <f t="shared" ref="AU125:AU128" si="182">(Q125*G125)*F125</f>
        <v>0</v>
      </c>
      <c r="AV125" s="32"/>
      <c r="AW125" s="31">
        <f t="shared" ref="AW125:AW128" si="183">(T125*G125)*F125</f>
        <v>0</v>
      </c>
      <c r="AX125" s="32"/>
      <c r="AY125" s="31">
        <f t="shared" ref="AY125:AY128" si="184">(W125*G125)*F125</f>
        <v>0</v>
      </c>
      <c r="AZ125" s="32"/>
      <c r="BA125" s="31">
        <f t="shared" ref="BA125:BA128" si="185">(Z125*G125)*F125</f>
        <v>0</v>
      </c>
      <c r="BB125" s="32"/>
      <c r="BC125" s="31">
        <f t="shared" ref="BC125:BC128" si="186">SUM(AT125:BB125)</f>
        <v>0</v>
      </c>
      <c r="BF125" s="30"/>
      <c r="BG125" s="30"/>
      <c r="BH125" s="30"/>
      <c r="BI125" s="30"/>
      <c r="BJ125" s="30"/>
      <c r="BK125" s="30"/>
      <c r="BL125" s="30"/>
      <c r="BM125" s="30">
        <f t="shared" ref="BM125:BM128" si="187">IF($N$18&lt;BM$24,0,IF($N$18&gt;BM$25,0,$BG125))</f>
        <v>0</v>
      </c>
      <c r="BN125" s="30">
        <f t="shared" ref="BN125:BN128" si="188">IF($N$18&lt;BN$24,0,IF($N$18&gt;BN$25,0,$BH125))</f>
        <v>0</v>
      </c>
      <c r="BO125" s="30">
        <f t="shared" ref="BO125:BO128" si="189">IF($N$18&lt;BO$24,0,IF($N$18&gt;BO$25,0,$BI125))</f>
        <v>0</v>
      </c>
      <c r="BP125" s="30">
        <f t="shared" ref="BP125:BP128" si="190">IF($N$18&lt;BP$24,0,IF($N$18&gt;BP$25,0,$BJ125))</f>
        <v>0</v>
      </c>
      <c r="BQ125" s="30">
        <f t="shared" ref="BQ125:BQ128" si="191">IF($N$18&lt;BQ$24,0,IF($N$18&gt;BQ$25,0,$BK125))</f>
        <v>0</v>
      </c>
      <c r="BR125" s="29">
        <f t="shared" ref="BR125:BR128" si="192">SUM(BL125:BQ125)</f>
        <v>0</v>
      </c>
      <c r="BT125" s="28" t="s">
        <v>742</v>
      </c>
    </row>
    <row r="126" spans="1:72" ht="11.1" customHeight="1">
      <c r="A126" s="45" t="s">
        <v>206</v>
      </c>
      <c r="B126" s="63" t="s">
        <v>153</v>
      </c>
      <c r="C126" s="43" t="s">
        <v>76</v>
      </c>
      <c r="D126" s="39">
        <f t="shared" si="175"/>
        <v>10</v>
      </c>
      <c r="E126" s="472" t="s">
        <v>94</v>
      </c>
      <c r="F126" s="473">
        <f t="shared" ref="F126" si="193">BR126</f>
        <v>0</v>
      </c>
      <c r="G126" s="127">
        <v>30</v>
      </c>
      <c r="H126" s="62"/>
      <c r="I126" s="40">
        <v>1725205</v>
      </c>
      <c r="J126" s="61"/>
      <c r="K126" s="351">
        <v>46279</v>
      </c>
      <c r="L126" s="352"/>
      <c r="M126" s="61"/>
      <c r="N126" s="351">
        <v>46307</v>
      </c>
      <c r="O126" s="352"/>
      <c r="P126" s="33"/>
      <c r="Q126" s="37"/>
      <c r="R126" s="36">
        <f t="shared" ref="R126" si="194">IF($D$18="YES", (Q126), (0))</f>
        <v>0</v>
      </c>
      <c r="S126" s="33"/>
      <c r="T126" s="37"/>
      <c r="U126" s="36">
        <f t="shared" ref="U126" si="195">IF($D$18="YES", (T126), (0))</f>
        <v>0</v>
      </c>
      <c r="V126" s="33"/>
      <c r="W126" s="37"/>
      <c r="X126" s="36">
        <f t="shared" ref="X126" si="196">IF($D$18="YES", (W126), (0))</f>
        <v>0</v>
      </c>
      <c r="Y126" s="33"/>
      <c r="Z126" s="37"/>
      <c r="AA126" s="36">
        <f t="shared" ref="AA126" si="197">IF($D$18="YES", (Z126), (0))</f>
        <v>0</v>
      </c>
      <c r="AB126" s="33"/>
      <c r="AC126" s="33"/>
      <c r="AD126" s="35"/>
      <c r="AE126" s="34"/>
      <c r="AF126" s="33"/>
      <c r="AG126" s="16">
        <f t="shared" ref="AG126" si="198">SUM(Q126,R126,T126,U126,W126,X126,Z126,AA126)</f>
        <v>0</v>
      </c>
      <c r="AH126" s="16"/>
      <c r="AI126" s="32"/>
      <c r="AJ126" s="32">
        <f t="shared" ref="AJ126" si="199">Q126*G126</f>
        <v>0</v>
      </c>
      <c r="AK126" s="32"/>
      <c r="AL126" s="32">
        <f t="shared" ref="AL126" si="200">T126*G126</f>
        <v>0</v>
      </c>
      <c r="AM126" s="32"/>
      <c r="AN126" s="32">
        <f t="shared" ref="AN126" si="201">W126*G126</f>
        <v>0</v>
      </c>
      <c r="AO126" s="32"/>
      <c r="AP126" s="32">
        <f t="shared" ref="AP126" si="202">Z126*G126</f>
        <v>0</v>
      </c>
      <c r="AQ126" s="32"/>
      <c r="AR126" s="330">
        <f t="shared" ref="AR126" si="203">SUM(AJ126,AL126,AN126,AP126)</f>
        <v>0</v>
      </c>
      <c r="AS126" s="32"/>
      <c r="AT126" s="32"/>
      <c r="AU126" s="31">
        <f t="shared" ref="AU126" si="204">(Q126*G126)*F126</f>
        <v>0</v>
      </c>
      <c r="AV126" s="32"/>
      <c r="AW126" s="31">
        <f t="shared" ref="AW126" si="205">(T126*G126)*F126</f>
        <v>0</v>
      </c>
      <c r="AX126" s="32"/>
      <c r="AY126" s="31">
        <f t="shared" ref="AY126" si="206">(W126*G126)*F126</f>
        <v>0</v>
      </c>
      <c r="AZ126" s="32"/>
      <c r="BA126" s="31">
        <f t="shared" ref="BA126" si="207">(Z126*G126)*F126</f>
        <v>0</v>
      </c>
      <c r="BB126" s="32"/>
      <c r="BC126" s="31">
        <f t="shared" ref="BC126" si="208">SUM(AT126:BB126)</f>
        <v>0</v>
      </c>
      <c r="BF126" s="30"/>
      <c r="BG126" s="30"/>
      <c r="BH126" s="30"/>
      <c r="BI126" s="30"/>
      <c r="BJ126" s="30"/>
      <c r="BK126" s="30"/>
      <c r="BL126" s="30"/>
      <c r="BM126" s="30">
        <f t="shared" si="187"/>
        <v>0</v>
      </c>
      <c r="BN126" s="30">
        <f t="shared" si="188"/>
        <v>0</v>
      </c>
      <c r="BO126" s="30">
        <f t="shared" si="189"/>
        <v>0</v>
      </c>
      <c r="BP126" s="30">
        <f t="shared" si="190"/>
        <v>0</v>
      </c>
      <c r="BQ126" s="30">
        <f t="shared" si="191"/>
        <v>0</v>
      </c>
      <c r="BR126" s="29">
        <f t="shared" ref="BR126" si="209">SUM(BL126:BQ126)</f>
        <v>0</v>
      </c>
      <c r="BT126" s="28">
        <v>10</v>
      </c>
    </row>
    <row r="127" spans="1:72" ht="11.1" customHeight="1">
      <c r="A127" s="45" t="s">
        <v>207</v>
      </c>
      <c r="B127" s="63" t="s">
        <v>208</v>
      </c>
      <c r="C127" s="39"/>
      <c r="D127" s="39" t="str">
        <f t="shared" si="175"/>
        <v>S/O</v>
      </c>
      <c r="E127" s="472" t="s">
        <v>94</v>
      </c>
      <c r="F127" s="473">
        <f t="shared" si="176"/>
        <v>0</v>
      </c>
      <c r="G127" s="127">
        <v>30</v>
      </c>
      <c r="H127" s="62"/>
      <c r="I127" s="40">
        <v>1725085</v>
      </c>
      <c r="J127" s="61"/>
      <c r="K127" s="351">
        <v>46279</v>
      </c>
      <c r="L127" s="352"/>
      <c r="M127" s="61"/>
      <c r="N127" s="351">
        <v>46307</v>
      </c>
      <c r="O127" s="352"/>
      <c r="P127" s="33"/>
      <c r="Q127" s="37"/>
      <c r="R127" s="36">
        <f t="shared" si="177"/>
        <v>0</v>
      </c>
      <c r="S127" s="33"/>
      <c r="T127" s="37"/>
      <c r="U127" s="36">
        <f t="shared" si="178"/>
        <v>0</v>
      </c>
      <c r="V127" s="33"/>
      <c r="W127" s="37"/>
      <c r="X127" s="36">
        <f t="shared" si="179"/>
        <v>0</v>
      </c>
      <c r="Y127" s="33"/>
      <c r="Z127" s="37"/>
      <c r="AA127" s="36">
        <f t="shared" si="180"/>
        <v>0</v>
      </c>
      <c r="AB127" s="33"/>
      <c r="AC127" s="33"/>
      <c r="AD127" s="35"/>
      <c r="AE127" s="34"/>
      <c r="AF127" s="33"/>
      <c r="AG127" s="16">
        <f t="shared" si="181"/>
        <v>0</v>
      </c>
      <c r="AH127" s="16"/>
      <c r="AI127" s="32"/>
      <c r="AJ127" s="32">
        <f t="shared" si="136"/>
        <v>0</v>
      </c>
      <c r="AK127" s="32"/>
      <c r="AL127" s="32">
        <f t="shared" si="137"/>
        <v>0</v>
      </c>
      <c r="AM127" s="32"/>
      <c r="AN127" s="32">
        <f t="shared" si="138"/>
        <v>0</v>
      </c>
      <c r="AO127" s="32"/>
      <c r="AP127" s="32">
        <f t="shared" si="139"/>
        <v>0</v>
      </c>
      <c r="AQ127" s="32"/>
      <c r="AR127" s="330">
        <f t="shared" si="151"/>
        <v>0</v>
      </c>
      <c r="AS127" s="32"/>
      <c r="AT127" s="32"/>
      <c r="AU127" s="31">
        <f t="shared" si="182"/>
        <v>0</v>
      </c>
      <c r="AV127" s="32"/>
      <c r="AW127" s="31">
        <f t="shared" si="183"/>
        <v>0</v>
      </c>
      <c r="AX127" s="32"/>
      <c r="AY127" s="31">
        <f t="shared" si="184"/>
        <v>0</v>
      </c>
      <c r="AZ127" s="32"/>
      <c r="BA127" s="31">
        <f t="shared" si="185"/>
        <v>0</v>
      </c>
      <c r="BB127" s="32"/>
      <c r="BC127" s="31">
        <f t="shared" si="186"/>
        <v>0</v>
      </c>
      <c r="BF127" s="30"/>
      <c r="BG127" s="30"/>
      <c r="BH127" s="30"/>
      <c r="BI127" s="30"/>
      <c r="BJ127" s="30"/>
      <c r="BK127" s="30"/>
      <c r="BL127" s="30"/>
      <c r="BM127" s="30">
        <f t="shared" si="187"/>
        <v>0</v>
      </c>
      <c r="BN127" s="30">
        <f t="shared" si="188"/>
        <v>0</v>
      </c>
      <c r="BO127" s="30">
        <f t="shared" si="189"/>
        <v>0</v>
      </c>
      <c r="BP127" s="30">
        <f t="shared" si="190"/>
        <v>0</v>
      </c>
      <c r="BQ127" s="30">
        <f t="shared" si="191"/>
        <v>0</v>
      </c>
      <c r="BR127" s="29">
        <f t="shared" si="192"/>
        <v>0</v>
      </c>
      <c r="BT127" s="28" t="s">
        <v>742</v>
      </c>
    </row>
    <row r="128" spans="1:72" ht="11.1" customHeight="1">
      <c r="A128" s="45" t="s">
        <v>209</v>
      </c>
      <c r="B128" s="63"/>
      <c r="C128" s="39"/>
      <c r="D128" s="39" t="str">
        <f t="shared" si="175"/>
        <v>S/O</v>
      </c>
      <c r="E128" s="472" t="s">
        <v>94</v>
      </c>
      <c r="F128" s="473">
        <f t="shared" si="176"/>
        <v>0</v>
      </c>
      <c r="G128" s="127">
        <v>30</v>
      </c>
      <c r="H128" s="62"/>
      <c r="I128" s="40">
        <v>1725105</v>
      </c>
      <c r="J128" s="61"/>
      <c r="K128" s="351">
        <v>46279</v>
      </c>
      <c r="L128" s="352"/>
      <c r="M128" s="61"/>
      <c r="N128" s="351">
        <v>46307</v>
      </c>
      <c r="O128" s="352"/>
      <c r="P128" s="33"/>
      <c r="Q128" s="37"/>
      <c r="R128" s="36">
        <f t="shared" si="177"/>
        <v>0</v>
      </c>
      <c r="S128" s="33"/>
      <c r="T128" s="37"/>
      <c r="U128" s="36">
        <f t="shared" si="178"/>
        <v>0</v>
      </c>
      <c r="V128" s="33"/>
      <c r="W128" s="37"/>
      <c r="X128" s="36">
        <f t="shared" si="179"/>
        <v>0</v>
      </c>
      <c r="Y128" s="33"/>
      <c r="Z128" s="37"/>
      <c r="AA128" s="36">
        <f t="shared" si="180"/>
        <v>0</v>
      </c>
      <c r="AB128" s="33"/>
      <c r="AC128" s="33"/>
      <c r="AD128" s="35"/>
      <c r="AE128" s="34"/>
      <c r="AF128" s="33"/>
      <c r="AG128" s="16">
        <f t="shared" si="181"/>
        <v>0</v>
      </c>
      <c r="AH128" s="16"/>
      <c r="AI128" s="32"/>
      <c r="AJ128" s="32">
        <f>Q128*G128</f>
        <v>0</v>
      </c>
      <c r="AK128" s="32"/>
      <c r="AL128" s="32">
        <f>T128*G128</f>
        <v>0</v>
      </c>
      <c r="AM128" s="32"/>
      <c r="AN128" s="32">
        <f>W128*G128</f>
        <v>0</v>
      </c>
      <c r="AO128" s="32"/>
      <c r="AP128" s="32">
        <f>Z128*G128</f>
        <v>0</v>
      </c>
      <c r="AQ128" s="32"/>
      <c r="AR128" s="330">
        <f t="shared" si="151"/>
        <v>0</v>
      </c>
      <c r="AS128" s="32"/>
      <c r="AT128" s="32"/>
      <c r="AU128" s="31">
        <f t="shared" si="182"/>
        <v>0</v>
      </c>
      <c r="AV128" s="32"/>
      <c r="AW128" s="31">
        <f t="shared" si="183"/>
        <v>0</v>
      </c>
      <c r="AX128" s="32"/>
      <c r="AY128" s="31">
        <f t="shared" si="184"/>
        <v>0</v>
      </c>
      <c r="AZ128" s="32"/>
      <c r="BA128" s="31">
        <f t="shared" si="185"/>
        <v>0</v>
      </c>
      <c r="BB128" s="32"/>
      <c r="BC128" s="31">
        <f t="shared" si="186"/>
        <v>0</v>
      </c>
      <c r="BF128" s="30"/>
      <c r="BG128" s="30"/>
      <c r="BH128" s="30"/>
      <c r="BI128" s="30"/>
      <c r="BJ128" s="30"/>
      <c r="BK128" s="30"/>
      <c r="BL128" s="30"/>
      <c r="BM128" s="30">
        <f t="shared" si="187"/>
        <v>0</v>
      </c>
      <c r="BN128" s="30">
        <f t="shared" si="188"/>
        <v>0</v>
      </c>
      <c r="BO128" s="30">
        <f t="shared" si="189"/>
        <v>0</v>
      </c>
      <c r="BP128" s="30">
        <f t="shared" si="190"/>
        <v>0</v>
      </c>
      <c r="BQ128" s="30">
        <f t="shared" si="191"/>
        <v>0</v>
      </c>
      <c r="BR128" s="29">
        <f t="shared" si="192"/>
        <v>0</v>
      </c>
      <c r="BT128" s="28" t="s">
        <v>742</v>
      </c>
    </row>
    <row r="129" spans="1:72" ht="6" customHeight="1">
      <c r="D129" s="72"/>
      <c r="E129" s="8"/>
      <c r="I129" s="126"/>
      <c r="J129" s="16"/>
      <c r="K129" s="125"/>
      <c r="L129" s="125"/>
      <c r="M129" s="16"/>
      <c r="N129" s="16"/>
      <c r="O129" s="33"/>
      <c r="P129" s="33"/>
      <c r="Q129" s="16"/>
      <c r="R129" s="33"/>
      <c r="S129" s="33"/>
      <c r="T129" s="16"/>
      <c r="U129" s="33"/>
      <c r="V129" s="33"/>
      <c r="W129" s="16"/>
      <c r="X129" s="33"/>
      <c r="Y129" s="33"/>
      <c r="Z129" s="16"/>
      <c r="AA129" s="33"/>
      <c r="AB129" s="33"/>
      <c r="AE129" s="124"/>
      <c r="AF129" s="124"/>
      <c r="AG129" s="16">
        <f>SUM(AG130:AG148)</f>
        <v>0</v>
      </c>
      <c r="AH129" s="16"/>
      <c r="AI129" s="32"/>
      <c r="AJ129" s="32">
        <f t="shared" si="136"/>
        <v>0</v>
      </c>
      <c r="AK129" s="32"/>
      <c r="AL129" s="32">
        <f t="shared" si="137"/>
        <v>0</v>
      </c>
      <c r="AM129" s="32"/>
      <c r="AN129" s="32">
        <f t="shared" si="138"/>
        <v>0</v>
      </c>
      <c r="AO129" s="32"/>
      <c r="AP129" s="32">
        <f t="shared" si="139"/>
        <v>0</v>
      </c>
      <c r="AQ129" s="32"/>
      <c r="AR129" s="330">
        <f t="shared" si="151"/>
        <v>0</v>
      </c>
      <c r="AS129" s="32"/>
      <c r="AT129" s="32"/>
      <c r="AU129" s="31"/>
      <c r="AV129" s="32"/>
      <c r="AW129" s="31"/>
      <c r="AX129" s="32"/>
      <c r="AY129" s="31"/>
      <c r="AZ129" s="32"/>
      <c r="BA129" s="31"/>
      <c r="BB129" s="32"/>
      <c r="BC129" s="31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29"/>
      <c r="BT129" s="28" t="e">
        <v>#N/A</v>
      </c>
    </row>
    <row r="130" spans="1:72" ht="12.75" customHeight="1">
      <c r="A130" s="445" t="s">
        <v>210</v>
      </c>
      <c r="B130" s="446"/>
      <c r="C130" s="446"/>
      <c r="D130" s="446"/>
      <c r="E130" s="446"/>
      <c r="F130" s="446"/>
      <c r="G130" s="446"/>
      <c r="H130" s="446"/>
      <c r="I130" s="446"/>
      <c r="J130" s="446"/>
      <c r="K130" s="446"/>
      <c r="L130" s="446"/>
      <c r="M130" s="446"/>
      <c r="N130" s="446"/>
      <c r="O130" s="446"/>
      <c r="P130" s="446"/>
      <c r="Q130" s="446"/>
      <c r="R130" s="446"/>
      <c r="S130" s="446"/>
      <c r="T130" s="446"/>
      <c r="U130" s="446"/>
      <c r="V130" s="446"/>
      <c r="W130" s="446"/>
      <c r="X130" s="446"/>
      <c r="Y130" s="446"/>
      <c r="Z130" s="446"/>
      <c r="AA130" s="447"/>
      <c r="AB130" s="33"/>
      <c r="AC130" s="33"/>
      <c r="AD130" s="123"/>
      <c r="AE130" s="122"/>
      <c r="AF130" s="121"/>
      <c r="AG130" s="16">
        <f>SUM(AG131:AG149)</f>
        <v>0</v>
      </c>
      <c r="AH130" s="16"/>
      <c r="AI130" s="32"/>
      <c r="AJ130" s="32">
        <f t="shared" si="136"/>
        <v>0</v>
      </c>
      <c r="AK130" s="32"/>
      <c r="AL130" s="32">
        <f t="shared" si="137"/>
        <v>0</v>
      </c>
      <c r="AM130" s="32"/>
      <c r="AN130" s="32">
        <f t="shared" si="138"/>
        <v>0</v>
      </c>
      <c r="AO130" s="32"/>
      <c r="AP130" s="32">
        <f t="shared" si="139"/>
        <v>0</v>
      </c>
      <c r="AQ130" s="32"/>
      <c r="AR130" s="330">
        <f t="shared" si="151"/>
        <v>0</v>
      </c>
      <c r="AS130" s="32"/>
      <c r="AT130" s="32"/>
      <c r="AU130" s="31"/>
      <c r="AV130" s="32"/>
      <c r="AW130" s="31"/>
      <c r="AX130" s="32"/>
      <c r="AY130" s="31"/>
      <c r="AZ130" s="32"/>
      <c r="BA130" s="31"/>
      <c r="BB130" s="32"/>
      <c r="BC130" s="31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29"/>
      <c r="BT130" s="28" t="e">
        <v>#N/A</v>
      </c>
    </row>
    <row r="131" spans="1:72" ht="15" customHeight="1">
      <c r="A131" s="120" t="s">
        <v>211</v>
      </c>
      <c r="B131" s="119"/>
      <c r="C131" s="118"/>
      <c r="D131" s="117"/>
      <c r="E131" s="116" t="s">
        <v>212</v>
      </c>
      <c r="F131" s="115"/>
      <c r="G131" s="114"/>
      <c r="H131" s="113"/>
      <c r="I131" s="112"/>
      <c r="J131" s="90"/>
      <c r="K131" s="111"/>
      <c r="L131" s="111"/>
      <c r="M131" s="90"/>
      <c r="N131" s="90"/>
      <c r="O131" s="110"/>
      <c r="P131" s="109"/>
      <c r="Q131" s="90"/>
      <c r="R131" s="110"/>
      <c r="S131" s="109"/>
      <c r="T131" s="90"/>
      <c r="U131" s="110"/>
      <c r="V131" s="109"/>
      <c r="W131" s="90"/>
      <c r="X131" s="110"/>
      <c r="Y131" s="109"/>
      <c r="Z131" s="90"/>
      <c r="AA131" s="108"/>
      <c r="AB131" s="33"/>
      <c r="AC131" s="33"/>
      <c r="AD131" s="35"/>
      <c r="AE131" s="46"/>
      <c r="AF131" s="33"/>
      <c r="AG131" s="16">
        <f>SUM(AG132:AG149)</f>
        <v>0</v>
      </c>
      <c r="AH131" s="16"/>
      <c r="AI131" s="32"/>
      <c r="AJ131" s="32">
        <f t="shared" si="136"/>
        <v>0</v>
      </c>
      <c r="AK131" s="32"/>
      <c r="AL131" s="32">
        <f t="shared" si="137"/>
        <v>0</v>
      </c>
      <c r="AM131" s="32"/>
      <c r="AN131" s="32">
        <f t="shared" si="138"/>
        <v>0</v>
      </c>
      <c r="AO131" s="32"/>
      <c r="AP131" s="32">
        <f t="shared" si="139"/>
        <v>0</v>
      </c>
      <c r="AQ131" s="32"/>
      <c r="AR131" s="330">
        <f t="shared" si="151"/>
        <v>0</v>
      </c>
      <c r="AS131" s="32"/>
      <c r="AT131" s="32"/>
      <c r="AU131" s="31"/>
      <c r="AV131" s="32"/>
      <c r="AW131" s="31"/>
      <c r="AX131" s="32"/>
      <c r="AY131" s="31"/>
      <c r="AZ131" s="32"/>
      <c r="BA131" s="31"/>
      <c r="BB131" s="32"/>
      <c r="BC131" s="31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29"/>
      <c r="BT131" s="28" t="e">
        <v>#N/A</v>
      </c>
    </row>
    <row r="132" spans="1:72" s="9" customFormat="1" ht="11.25" customHeight="1">
      <c r="A132" s="84" t="s">
        <v>213</v>
      </c>
      <c r="B132" s="6"/>
      <c r="C132" s="39"/>
      <c r="D132" s="39">
        <f t="shared" ref="D132:D149" si="210">BT132</f>
        <v>2</v>
      </c>
      <c r="E132" s="472" t="s">
        <v>214</v>
      </c>
      <c r="F132" s="473">
        <f t="shared" ref="F132:F149" si="211">BR132</f>
        <v>0</v>
      </c>
      <c r="G132" s="107">
        <v>25</v>
      </c>
      <c r="H132" s="62"/>
      <c r="I132" s="40">
        <v>1725290</v>
      </c>
      <c r="J132" s="61"/>
      <c r="K132" s="351">
        <v>46251</v>
      </c>
      <c r="L132" s="352"/>
      <c r="M132" s="61"/>
      <c r="N132" s="351">
        <v>46251</v>
      </c>
      <c r="O132" s="352"/>
      <c r="P132" s="33"/>
      <c r="Q132" s="37"/>
      <c r="R132" s="36">
        <f t="shared" ref="R132:R149" si="212">IF($D$18="YES", (Q132), (0))</f>
        <v>0</v>
      </c>
      <c r="S132" s="33"/>
      <c r="T132" s="37"/>
      <c r="U132" s="36">
        <f t="shared" ref="U132:U149" si="213">IF($D$18="YES", (T132), (0))</f>
        <v>0</v>
      </c>
      <c r="V132" s="33"/>
      <c r="W132" s="37"/>
      <c r="X132" s="36">
        <f t="shared" ref="X132:X149" si="214">IF($D$18="YES", (W132), (0))</f>
        <v>0</v>
      </c>
      <c r="Y132" s="33"/>
      <c r="Z132" s="37"/>
      <c r="AA132" s="36">
        <f t="shared" ref="AA132:AA149" si="215">IF($D$18="YES", (Z132), (0))</f>
        <v>0</v>
      </c>
      <c r="AB132" s="33"/>
      <c r="AC132" s="33"/>
      <c r="AD132" s="35"/>
      <c r="AE132" s="34"/>
      <c r="AF132" s="33"/>
      <c r="AG132" s="16">
        <f t="shared" ref="AG132:AG149" si="216">SUM(Q132,R132,T132,U132,W132,X132,Z132,AA132)</f>
        <v>0</v>
      </c>
      <c r="AH132" s="16"/>
      <c r="AI132" s="32"/>
      <c r="AJ132" s="32">
        <f t="shared" si="136"/>
        <v>0</v>
      </c>
      <c r="AK132" s="32"/>
      <c r="AL132" s="32">
        <f t="shared" si="137"/>
        <v>0</v>
      </c>
      <c r="AM132" s="32"/>
      <c r="AN132" s="32">
        <f t="shared" si="138"/>
        <v>0</v>
      </c>
      <c r="AO132" s="32"/>
      <c r="AP132" s="32">
        <f t="shared" si="139"/>
        <v>0</v>
      </c>
      <c r="AQ132" s="32"/>
      <c r="AR132" s="330">
        <f t="shared" si="151"/>
        <v>0</v>
      </c>
      <c r="AS132" s="32"/>
      <c r="AT132" s="32"/>
      <c r="AU132" s="31">
        <f t="shared" ref="AU132:AU149" si="217">(Q132*G132)*F132</f>
        <v>0</v>
      </c>
      <c r="AV132" s="32"/>
      <c r="AW132" s="31">
        <f t="shared" ref="AW132:AW149" si="218">(T132*G132)*F132</f>
        <v>0</v>
      </c>
      <c r="AX132" s="32"/>
      <c r="AY132" s="31">
        <f t="shared" ref="AY132:AY149" si="219">(W132*G132)*F132</f>
        <v>0</v>
      </c>
      <c r="AZ132" s="32"/>
      <c r="BA132" s="31">
        <f t="shared" ref="BA132:BA149" si="220">(Z132*G132)*F132</f>
        <v>0</v>
      </c>
      <c r="BB132" s="32"/>
      <c r="BC132" s="31">
        <f t="shared" ref="BC132:BC149" si="221">SUM(AT132:BB132)</f>
        <v>0</v>
      </c>
      <c r="BE132" s="8"/>
      <c r="BF132" s="30"/>
      <c r="BG132" s="30"/>
      <c r="BH132" s="30"/>
      <c r="BI132" s="30"/>
      <c r="BJ132" s="30"/>
      <c r="BK132" s="30"/>
      <c r="BL132" s="30"/>
      <c r="BM132" s="30">
        <f t="shared" ref="BM132:BM149" si="222">IF($N$18&lt;BM$24,0,IF($N$18&gt;BM$25,0,$BG132))</f>
        <v>0</v>
      </c>
      <c r="BN132" s="30">
        <f t="shared" ref="BN132:BN149" si="223">IF($N$18&lt;BN$24,0,IF($N$18&gt;BN$25,0,$BH132))</f>
        <v>0</v>
      </c>
      <c r="BO132" s="30">
        <f t="shared" ref="BO132:BO149" si="224">IF($N$18&lt;BO$24,0,IF($N$18&gt;BO$25,0,$BI132))</f>
        <v>0</v>
      </c>
      <c r="BP132" s="30">
        <f t="shared" ref="BP132:BP149" si="225">IF($N$18&lt;BP$24,0,IF($N$18&gt;BP$25,0,$BJ132))</f>
        <v>0</v>
      </c>
      <c r="BQ132" s="30">
        <f t="shared" ref="BQ132:BQ149" si="226">IF($N$18&lt;BQ$24,0,IF($N$18&gt;BQ$25,0,$BK132))</f>
        <v>0</v>
      </c>
      <c r="BR132" s="29">
        <f t="shared" ref="BR132:BR149" si="227">SUM(BL132:BQ132)</f>
        <v>0</v>
      </c>
      <c r="BS132" s="10"/>
      <c r="BT132" s="28">
        <v>2</v>
      </c>
    </row>
    <row r="133" spans="1:72" s="9" customFormat="1" ht="11.25" customHeight="1">
      <c r="A133" s="84" t="s">
        <v>215</v>
      </c>
      <c r="B133" s="44"/>
      <c r="C133" s="39"/>
      <c r="D133" s="39">
        <f t="shared" si="210"/>
        <v>5</v>
      </c>
      <c r="E133" s="472" t="s">
        <v>214</v>
      </c>
      <c r="F133" s="473">
        <f t="shared" si="211"/>
        <v>0</v>
      </c>
      <c r="G133" s="107">
        <v>100</v>
      </c>
      <c r="H133" s="62"/>
      <c r="I133" s="40">
        <v>1726378</v>
      </c>
      <c r="J133" s="61"/>
      <c r="K133" s="351">
        <v>46251</v>
      </c>
      <c r="L133" s="352"/>
      <c r="M133" s="61"/>
      <c r="N133" s="351">
        <v>46251</v>
      </c>
      <c r="O133" s="352"/>
      <c r="P133" s="33"/>
      <c r="Q133" s="37"/>
      <c r="R133" s="36">
        <f t="shared" si="212"/>
        <v>0</v>
      </c>
      <c r="S133" s="33"/>
      <c r="T133" s="37"/>
      <c r="U133" s="36">
        <f t="shared" si="213"/>
        <v>0</v>
      </c>
      <c r="V133" s="33"/>
      <c r="W133" s="37"/>
      <c r="X133" s="36">
        <f t="shared" si="214"/>
        <v>0</v>
      </c>
      <c r="Y133" s="33"/>
      <c r="Z133" s="37"/>
      <c r="AA133" s="36">
        <f t="shared" si="215"/>
        <v>0</v>
      </c>
      <c r="AB133" s="33"/>
      <c r="AC133" s="33"/>
      <c r="AD133" s="35"/>
      <c r="AE133" s="34"/>
      <c r="AF133" s="33"/>
      <c r="AG133" s="16">
        <f t="shared" si="216"/>
        <v>0</v>
      </c>
      <c r="AH133" s="16"/>
      <c r="AI133" s="32"/>
      <c r="AJ133" s="32">
        <f t="shared" si="136"/>
        <v>0</v>
      </c>
      <c r="AK133" s="32"/>
      <c r="AL133" s="32">
        <f t="shared" si="137"/>
        <v>0</v>
      </c>
      <c r="AM133" s="32"/>
      <c r="AN133" s="32">
        <f t="shared" si="138"/>
        <v>0</v>
      </c>
      <c r="AO133" s="32"/>
      <c r="AP133" s="32">
        <f t="shared" si="139"/>
        <v>0</v>
      </c>
      <c r="AQ133" s="32"/>
      <c r="AR133" s="330">
        <f t="shared" si="151"/>
        <v>0</v>
      </c>
      <c r="AS133" s="32"/>
      <c r="AT133" s="32"/>
      <c r="AU133" s="31">
        <f t="shared" si="217"/>
        <v>0</v>
      </c>
      <c r="AV133" s="32"/>
      <c r="AW133" s="31">
        <f t="shared" si="218"/>
        <v>0</v>
      </c>
      <c r="AX133" s="32"/>
      <c r="AY133" s="31">
        <f t="shared" si="219"/>
        <v>0</v>
      </c>
      <c r="AZ133" s="32"/>
      <c r="BA133" s="31">
        <f t="shared" si="220"/>
        <v>0</v>
      </c>
      <c r="BB133" s="32"/>
      <c r="BC133" s="31">
        <f t="shared" si="221"/>
        <v>0</v>
      </c>
      <c r="BE133" s="8"/>
      <c r="BF133" s="30"/>
      <c r="BG133" s="30"/>
      <c r="BH133" s="30"/>
      <c r="BI133" s="30"/>
      <c r="BJ133" s="30"/>
      <c r="BK133" s="30"/>
      <c r="BL133" s="30"/>
      <c r="BM133" s="30">
        <f t="shared" si="222"/>
        <v>0</v>
      </c>
      <c r="BN133" s="30">
        <f t="shared" si="223"/>
        <v>0</v>
      </c>
      <c r="BO133" s="30">
        <f t="shared" si="224"/>
        <v>0</v>
      </c>
      <c r="BP133" s="30">
        <f t="shared" si="225"/>
        <v>0</v>
      </c>
      <c r="BQ133" s="30">
        <f t="shared" si="226"/>
        <v>0</v>
      </c>
      <c r="BR133" s="29">
        <f t="shared" si="227"/>
        <v>0</v>
      </c>
      <c r="BS133" s="10"/>
      <c r="BT133" s="28">
        <v>5</v>
      </c>
    </row>
    <row r="134" spans="1:72" s="9" customFormat="1" ht="11.25" customHeight="1">
      <c r="A134" s="84" t="s">
        <v>216</v>
      </c>
      <c r="B134" s="44"/>
      <c r="C134" s="39"/>
      <c r="D134" s="39">
        <f t="shared" si="210"/>
        <v>10</v>
      </c>
      <c r="E134" s="472" t="s">
        <v>214</v>
      </c>
      <c r="F134" s="473">
        <f t="shared" si="211"/>
        <v>0</v>
      </c>
      <c r="G134" s="107">
        <v>100</v>
      </c>
      <c r="H134" s="62"/>
      <c r="I134" s="40">
        <v>1726588</v>
      </c>
      <c r="J134" s="61"/>
      <c r="K134" s="351">
        <v>46251</v>
      </c>
      <c r="L134" s="352"/>
      <c r="M134" s="61"/>
      <c r="N134" s="351">
        <v>46251</v>
      </c>
      <c r="O134" s="352"/>
      <c r="P134" s="33"/>
      <c r="Q134" s="37"/>
      <c r="R134" s="36">
        <f t="shared" si="212"/>
        <v>0</v>
      </c>
      <c r="S134" s="33"/>
      <c r="T134" s="37"/>
      <c r="U134" s="36">
        <f t="shared" si="213"/>
        <v>0</v>
      </c>
      <c r="V134" s="33"/>
      <c r="W134" s="37"/>
      <c r="X134" s="36">
        <f t="shared" si="214"/>
        <v>0</v>
      </c>
      <c r="Y134" s="33"/>
      <c r="Z134" s="37"/>
      <c r="AA134" s="36">
        <f t="shared" si="215"/>
        <v>0</v>
      </c>
      <c r="AB134" s="33"/>
      <c r="AC134" s="33"/>
      <c r="AD134" s="35"/>
      <c r="AE134" s="34"/>
      <c r="AF134" s="33"/>
      <c r="AG134" s="16">
        <f t="shared" si="216"/>
        <v>0</v>
      </c>
      <c r="AH134" s="16"/>
      <c r="AI134" s="32"/>
      <c r="AJ134" s="32">
        <f t="shared" si="136"/>
        <v>0</v>
      </c>
      <c r="AK134" s="32"/>
      <c r="AL134" s="32">
        <f t="shared" si="137"/>
        <v>0</v>
      </c>
      <c r="AM134" s="32"/>
      <c r="AN134" s="32">
        <f t="shared" si="138"/>
        <v>0</v>
      </c>
      <c r="AO134" s="32"/>
      <c r="AP134" s="32">
        <f t="shared" si="139"/>
        <v>0</v>
      </c>
      <c r="AQ134" s="32"/>
      <c r="AR134" s="330">
        <f t="shared" si="151"/>
        <v>0</v>
      </c>
      <c r="AS134" s="32"/>
      <c r="AT134" s="32"/>
      <c r="AU134" s="31">
        <f t="shared" si="217"/>
        <v>0</v>
      </c>
      <c r="AV134" s="32"/>
      <c r="AW134" s="31">
        <f t="shared" si="218"/>
        <v>0</v>
      </c>
      <c r="AX134" s="32"/>
      <c r="AY134" s="31">
        <f t="shared" si="219"/>
        <v>0</v>
      </c>
      <c r="AZ134" s="32"/>
      <c r="BA134" s="31">
        <f t="shared" si="220"/>
        <v>0</v>
      </c>
      <c r="BB134" s="32"/>
      <c r="BC134" s="31">
        <f t="shared" si="221"/>
        <v>0</v>
      </c>
      <c r="BE134" s="8"/>
      <c r="BF134" s="30"/>
      <c r="BG134" s="30"/>
      <c r="BH134" s="30"/>
      <c r="BI134" s="30"/>
      <c r="BJ134" s="30"/>
      <c r="BK134" s="30"/>
      <c r="BL134" s="30"/>
      <c r="BM134" s="30">
        <f t="shared" si="222"/>
        <v>0</v>
      </c>
      <c r="BN134" s="30">
        <f t="shared" si="223"/>
        <v>0</v>
      </c>
      <c r="BO134" s="30">
        <f t="shared" si="224"/>
        <v>0</v>
      </c>
      <c r="BP134" s="30">
        <f t="shared" si="225"/>
        <v>0</v>
      </c>
      <c r="BQ134" s="30">
        <f t="shared" si="226"/>
        <v>0</v>
      </c>
      <c r="BR134" s="29">
        <f t="shared" si="227"/>
        <v>0</v>
      </c>
      <c r="BS134" s="10"/>
      <c r="BT134" s="28">
        <v>10</v>
      </c>
    </row>
    <row r="135" spans="1:72" ht="11.25" customHeight="1">
      <c r="A135" s="84" t="s">
        <v>217</v>
      </c>
      <c r="B135" s="44"/>
      <c r="C135" s="39"/>
      <c r="D135" s="39">
        <f t="shared" si="210"/>
        <v>27</v>
      </c>
      <c r="E135" s="472" t="s">
        <v>214</v>
      </c>
      <c r="F135" s="473">
        <f t="shared" si="211"/>
        <v>0</v>
      </c>
      <c r="G135" s="107">
        <v>25</v>
      </c>
      <c r="H135" s="62"/>
      <c r="I135" s="40">
        <v>1726760</v>
      </c>
      <c r="J135" s="61"/>
      <c r="K135" s="351">
        <v>46251</v>
      </c>
      <c r="L135" s="352"/>
      <c r="M135" s="61"/>
      <c r="N135" s="351">
        <v>46251</v>
      </c>
      <c r="O135" s="352"/>
      <c r="P135" s="33"/>
      <c r="Q135" s="37"/>
      <c r="R135" s="36">
        <f t="shared" si="212"/>
        <v>0</v>
      </c>
      <c r="S135" s="33"/>
      <c r="T135" s="37"/>
      <c r="U135" s="36">
        <f t="shared" si="213"/>
        <v>0</v>
      </c>
      <c r="V135" s="33"/>
      <c r="W135" s="37"/>
      <c r="X135" s="36">
        <f t="shared" si="214"/>
        <v>0</v>
      </c>
      <c r="Y135" s="33"/>
      <c r="Z135" s="37"/>
      <c r="AA135" s="36">
        <f t="shared" si="215"/>
        <v>0</v>
      </c>
      <c r="AB135" s="33"/>
      <c r="AC135" s="33"/>
      <c r="AD135" s="35"/>
      <c r="AE135" s="34"/>
      <c r="AF135" s="33"/>
      <c r="AG135" s="16">
        <f t="shared" si="216"/>
        <v>0</v>
      </c>
      <c r="AH135" s="16"/>
      <c r="AI135" s="32"/>
      <c r="AJ135" s="32">
        <f t="shared" si="136"/>
        <v>0</v>
      </c>
      <c r="AK135" s="32"/>
      <c r="AL135" s="32">
        <f t="shared" si="137"/>
        <v>0</v>
      </c>
      <c r="AM135" s="32"/>
      <c r="AN135" s="32">
        <f t="shared" si="138"/>
        <v>0</v>
      </c>
      <c r="AO135" s="32"/>
      <c r="AP135" s="32">
        <f t="shared" si="139"/>
        <v>0</v>
      </c>
      <c r="AQ135" s="32"/>
      <c r="AR135" s="330">
        <f t="shared" si="151"/>
        <v>0</v>
      </c>
      <c r="AS135" s="32"/>
      <c r="AT135" s="32"/>
      <c r="AU135" s="31">
        <f t="shared" si="217"/>
        <v>0</v>
      </c>
      <c r="AV135" s="32"/>
      <c r="AW135" s="31">
        <f t="shared" si="218"/>
        <v>0</v>
      </c>
      <c r="AX135" s="32"/>
      <c r="AY135" s="31">
        <f t="shared" si="219"/>
        <v>0</v>
      </c>
      <c r="AZ135" s="32"/>
      <c r="BA135" s="31">
        <f t="shared" si="220"/>
        <v>0</v>
      </c>
      <c r="BB135" s="32"/>
      <c r="BC135" s="31">
        <f t="shared" si="221"/>
        <v>0</v>
      </c>
      <c r="BF135" s="30"/>
      <c r="BG135" s="30"/>
      <c r="BH135" s="30"/>
      <c r="BI135" s="30"/>
      <c r="BJ135" s="30"/>
      <c r="BK135" s="30"/>
      <c r="BL135" s="30"/>
      <c r="BM135" s="30">
        <f t="shared" si="222"/>
        <v>0</v>
      </c>
      <c r="BN135" s="30">
        <f t="shared" si="223"/>
        <v>0</v>
      </c>
      <c r="BO135" s="30">
        <f t="shared" si="224"/>
        <v>0</v>
      </c>
      <c r="BP135" s="30">
        <f t="shared" si="225"/>
        <v>0</v>
      </c>
      <c r="BQ135" s="30">
        <f t="shared" si="226"/>
        <v>0</v>
      </c>
      <c r="BR135" s="29">
        <f t="shared" si="227"/>
        <v>0</v>
      </c>
      <c r="BT135" s="28">
        <v>27</v>
      </c>
    </row>
    <row r="136" spans="1:72" s="9" customFormat="1" ht="11.25" customHeight="1">
      <c r="A136" s="84" t="s">
        <v>218</v>
      </c>
      <c r="B136" s="44"/>
      <c r="C136" s="39"/>
      <c r="D136" s="39">
        <f t="shared" si="210"/>
        <v>10</v>
      </c>
      <c r="E136" s="472" t="s">
        <v>214</v>
      </c>
      <c r="F136" s="473">
        <f t="shared" si="211"/>
        <v>0</v>
      </c>
      <c r="G136" s="107">
        <v>100</v>
      </c>
      <c r="H136" s="62"/>
      <c r="I136" s="40">
        <v>1726808</v>
      </c>
      <c r="J136" s="61"/>
      <c r="K136" s="351">
        <v>46251</v>
      </c>
      <c r="L136" s="352"/>
      <c r="M136" s="61"/>
      <c r="N136" s="351">
        <v>46251</v>
      </c>
      <c r="O136" s="352"/>
      <c r="P136" s="33"/>
      <c r="Q136" s="37"/>
      <c r="R136" s="36">
        <f t="shared" si="212"/>
        <v>0</v>
      </c>
      <c r="S136" s="33"/>
      <c r="T136" s="37"/>
      <c r="U136" s="36">
        <f t="shared" si="213"/>
        <v>0</v>
      </c>
      <c r="V136" s="33"/>
      <c r="W136" s="37"/>
      <c r="X136" s="36">
        <f t="shared" si="214"/>
        <v>0</v>
      </c>
      <c r="Y136" s="33"/>
      <c r="Z136" s="37"/>
      <c r="AA136" s="36">
        <f t="shared" si="215"/>
        <v>0</v>
      </c>
      <c r="AB136" s="33"/>
      <c r="AC136" s="33"/>
      <c r="AD136" s="35"/>
      <c r="AE136" s="34"/>
      <c r="AF136" s="33"/>
      <c r="AG136" s="16">
        <f t="shared" si="216"/>
        <v>0</v>
      </c>
      <c r="AH136" s="16"/>
      <c r="AI136" s="32"/>
      <c r="AJ136" s="32">
        <f t="shared" ref="AJ136:AJ185" si="228">Q136*G136</f>
        <v>0</v>
      </c>
      <c r="AK136" s="32"/>
      <c r="AL136" s="32">
        <f t="shared" ref="AL136:AL185" si="229">T136*G136</f>
        <v>0</v>
      </c>
      <c r="AM136" s="32"/>
      <c r="AN136" s="32">
        <f t="shared" ref="AN136:AN185" si="230">W136*G136</f>
        <v>0</v>
      </c>
      <c r="AO136" s="32"/>
      <c r="AP136" s="32">
        <f t="shared" ref="AP136:AP185" si="231">Z136*G136</f>
        <v>0</v>
      </c>
      <c r="AQ136" s="32"/>
      <c r="AR136" s="330">
        <f t="shared" ref="AR136:AR185" si="232">SUM(AJ136,AL136,AN136,AP136)</f>
        <v>0</v>
      </c>
      <c r="AS136" s="32"/>
      <c r="AT136" s="32"/>
      <c r="AU136" s="31">
        <f t="shared" si="217"/>
        <v>0</v>
      </c>
      <c r="AV136" s="32"/>
      <c r="AW136" s="31">
        <f t="shared" si="218"/>
        <v>0</v>
      </c>
      <c r="AX136" s="32"/>
      <c r="AY136" s="31">
        <f t="shared" si="219"/>
        <v>0</v>
      </c>
      <c r="AZ136" s="32"/>
      <c r="BA136" s="31">
        <f t="shared" si="220"/>
        <v>0</v>
      </c>
      <c r="BB136" s="32"/>
      <c r="BC136" s="31">
        <f t="shared" si="221"/>
        <v>0</v>
      </c>
      <c r="BE136" s="8"/>
      <c r="BF136" s="30"/>
      <c r="BG136" s="30"/>
      <c r="BH136" s="30"/>
      <c r="BI136" s="30"/>
      <c r="BJ136" s="30"/>
      <c r="BK136" s="30"/>
      <c r="BL136" s="30"/>
      <c r="BM136" s="30">
        <f t="shared" si="222"/>
        <v>0</v>
      </c>
      <c r="BN136" s="30">
        <f t="shared" si="223"/>
        <v>0</v>
      </c>
      <c r="BO136" s="30">
        <f t="shared" si="224"/>
        <v>0</v>
      </c>
      <c r="BP136" s="30">
        <f t="shared" si="225"/>
        <v>0</v>
      </c>
      <c r="BQ136" s="30">
        <f t="shared" si="226"/>
        <v>0</v>
      </c>
      <c r="BR136" s="29">
        <f t="shared" si="227"/>
        <v>0</v>
      </c>
      <c r="BS136" s="10"/>
      <c r="BT136" s="28">
        <v>10</v>
      </c>
    </row>
    <row r="137" spans="1:72" s="9" customFormat="1" ht="11.25" customHeight="1">
      <c r="A137" s="84" t="s">
        <v>219</v>
      </c>
      <c r="B137" s="44"/>
      <c r="C137" s="39"/>
      <c r="D137" s="39">
        <f t="shared" si="210"/>
        <v>5</v>
      </c>
      <c r="E137" s="472" t="s">
        <v>214</v>
      </c>
      <c r="F137" s="473">
        <f t="shared" si="211"/>
        <v>0</v>
      </c>
      <c r="G137" s="107">
        <v>100</v>
      </c>
      <c r="H137" s="62"/>
      <c r="I137" s="106">
        <v>1727378</v>
      </c>
      <c r="J137" s="61"/>
      <c r="K137" s="351">
        <v>46251</v>
      </c>
      <c r="L137" s="352"/>
      <c r="M137" s="61"/>
      <c r="N137" s="351">
        <v>46251</v>
      </c>
      <c r="O137" s="352"/>
      <c r="P137" s="33"/>
      <c r="Q137" s="37"/>
      <c r="R137" s="36">
        <f t="shared" si="212"/>
        <v>0</v>
      </c>
      <c r="S137" s="33"/>
      <c r="T137" s="37"/>
      <c r="U137" s="36">
        <f t="shared" si="213"/>
        <v>0</v>
      </c>
      <c r="V137" s="33"/>
      <c r="W137" s="37"/>
      <c r="X137" s="36">
        <f t="shared" si="214"/>
        <v>0</v>
      </c>
      <c r="Y137" s="33"/>
      <c r="Z137" s="37"/>
      <c r="AA137" s="36">
        <f t="shared" si="215"/>
        <v>0</v>
      </c>
      <c r="AB137" s="33"/>
      <c r="AC137" s="33"/>
      <c r="AD137" s="35"/>
      <c r="AE137" s="34"/>
      <c r="AF137" s="33"/>
      <c r="AG137" s="16">
        <f t="shared" si="216"/>
        <v>0</v>
      </c>
      <c r="AH137" s="16"/>
      <c r="AI137" s="32"/>
      <c r="AJ137" s="32">
        <f t="shared" si="228"/>
        <v>0</v>
      </c>
      <c r="AK137" s="32"/>
      <c r="AL137" s="32">
        <f t="shared" si="229"/>
        <v>0</v>
      </c>
      <c r="AM137" s="32"/>
      <c r="AN137" s="32">
        <f t="shared" si="230"/>
        <v>0</v>
      </c>
      <c r="AO137" s="32"/>
      <c r="AP137" s="32">
        <f t="shared" si="231"/>
        <v>0</v>
      </c>
      <c r="AQ137" s="32"/>
      <c r="AR137" s="330">
        <f t="shared" si="232"/>
        <v>0</v>
      </c>
      <c r="AS137" s="32"/>
      <c r="AT137" s="32"/>
      <c r="AU137" s="31">
        <f t="shared" si="217"/>
        <v>0</v>
      </c>
      <c r="AV137" s="32"/>
      <c r="AW137" s="31">
        <f t="shared" si="218"/>
        <v>0</v>
      </c>
      <c r="AX137" s="32"/>
      <c r="AY137" s="31">
        <f t="shared" si="219"/>
        <v>0</v>
      </c>
      <c r="AZ137" s="32"/>
      <c r="BA137" s="31">
        <f t="shared" si="220"/>
        <v>0</v>
      </c>
      <c r="BB137" s="32"/>
      <c r="BC137" s="31">
        <f t="shared" si="221"/>
        <v>0</v>
      </c>
      <c r="BE137" s="8"/>
      <c r="BF137" s="30"/>
      <c r="BG137" s="30"/>
      <c r="BH137" s="30"/>
      <c r="BI137" s="30"/>
      <c r="BJ137" s="30"/>
      <c r="BK137" s="30"/>
      <c r="BL137" s="30"/>
      <c r="BM137" s="30">
        <f t="shared" si="222"/>
        <v>0</v>
      </c>
      <c r="BN137" s="30">
        <f t="shared" si="223"/>
        <v>0</v>
      </c>
      <c r="BO137" s="30">
        <f t="shared" si="224"/>
        <v>0</v>
      </c>
      <c r="BP137" s="30">
        <f t="shared" si="225"/>
        <v>0</v>
      </c>
      <c r="BQ137" s="30">
        <f t="shared" si="226"/>
        <v>0</v>
      </c>
      <c r="BR137" s="29">
        <f t="shared" si="227"/>
        <v>0</v>
      </c>
      <c r="BS137" s="10"/>
      <c r="BT137" s="28">
        <v>5</v>
      </c>
    </row>
    <row r="138" spans="1:72" s="9" customFormat="1" ht="11.25" customHeight="1">
      <c r="A138" s="84" t="s">
        <v>220</v>
      </c>
      <c r="B138" s="44"/>
      <c r="C138" s="39"/>
      <c r="D138" s="39">
        <f t="shared" si="210"/>
        <v>3</v>
      </c>
      <c r="E138" s="472" t="s">
        <v>214</v>
      </c>
      <c r="F138" s="473">
        <f t="shared" si="211"/>
        <v>0</v>
      </c>
      <c r="G138" s="107">
        <v>100</v>
      </c>
      <c r="H138" s="62"/>
      <c r="I138" s="106">
        <v>1727508</v>
      </c>
      <c r="J138" s="61"/>
      <c r="K138" s="351">
        <v>46251</v>
      </c>
      <c r="L138" s="352"/>
      <c r="M138" s="61"/>
      <c r="N138" s="351">
        <v>46251</v>
      </c>
      <c r="O138" s="352"/>
      <c r="P138" s="33"/>
      <c r="Q138" s="37"/>
      <c r="R138" s="36">
        <f t="shared" si="212"/>
        <v>0</v>
      </c>
      <c r="S138" s="33"/>
      <c r="T138" s="37"/>
      <c r="U138" s="36">
        <f t="shared" si="213"/>
        <v>0</v>
      </c>
      <c r="V138" s="33"/>
      <c r="W138" s="37"/>
      <c r="X138" s="36">
        <f t="shared" si="214"/>
        <v>0</v>
      </c>
      <c r="Y138" s="33"/>
      <c r="Z138" s="37"/>
      <c r="AA138" s="36">
        <f t="shared" si="215"/>
        <v>0</v>
      </c>
      <c r="AB138" s="33"/>
      <c r="AC138" s="33"/>
      <c r="AD138" s="35"/>
      <c r="AE138" s="34"/>
      <c r="AF138" s="33"/>
      <c r="AG138" s="16">
        <f t="shared" si="216"/>
        <v>0</v>
      </c>
      <c r="AH138" s="16"/>
      <c r="AI138" s="32"/>
      <c r="AJ138" s="32">
        <f t="shared" si="228"/>
        <v>0</v>
      </c>
      <c r="AK138" s="32"/>
      <c r="AL138" s="32">
        <f t="shared" si="229"/>
        <v>0</v>
      </c>
      <c r="AM138" s="32"/>
      <c r="AN138" s="32">
        <f t="shared" si="230"/>
        <v>0</v>
      </c>
      <c r="AO138" s="32"/>
      <c r="AP138" s="32">
        <f t="shared" si="231"/>
        <v>0</v>
      </c>
      <c r="AQ138" s="32"/>
      <c r="AR138" s="330">
        <f t="shared" si="232"/>
        <v>0</v>
      </c>
      <c r="AS138" s="32"/>
      <c r="AT138" s="32"/>
      <c r="AU138" s="31">
        <f t="shared" si="217"/>
        <v>0</v>
      </c>
      <c r="AV138" s="32"/>
      <c r="AW138" s="31">
        <f t="shared" si="218"/>
        <v>0</v>
      </c>
      <c r="AX138" s="32"/>
      <c r="AY138" s="31">
        <f t="shared" si="219"/>
        <v>0</v>
      </c>
      <c r="AZ138" s="32"/>
      <c r="BA138" s="31">
        <f t="shared" si="220"/>
        <v>0</v>
      </c>
      <c r="BB138" s="32"/>
      <c r="BC138" s="31">
        <f t="shared" si="221"/>
        <v>0</v>
      </c>
      <c r="BE138" s="8"/>
      <c r="BF138" s="30"/>
      <c r="BG138" s="30"/>
      <c r="BH138" s="30"/>
      <c r="BI138" s="30"/>
      <c r="BJ138" s="30"/>
      <c r="BK138" s="30"/>
      <c r="BL138" s="30"/>
      <c r="BM138" s="30">
        <f t="shared" si="222"/>
        <v>0</v>
      </c>
      <c r="BN138" s="30">
        <f t="shared" si="223"/>
        <v>0</v>
      </c>
      <c r="BO138" s="30">
        <f t="shared" si="224"/>
        <v>0</v>
      </c>
      <c r="BP138" s="30">
        <f t="shared" si="225"/>
        <v>0</v>
      </c>
      <c r="BQ138" s="30">
        <f t="shared" si="226"/>
        <v>0</v>
      </c>
      <c r="BR138" s="29">
        <f t="shared" si="227"/>
        <v>0</v>
      </c>
      <c r="BS138" s="10"/>
      <c r="BT138" s="28">
        <v>3</v>
      </c>
    </row>
    <row r="139" spans="1:72" s="9" customFormat="1" ht="11.25" customHeight="1">
      <c r="A139" s="84" t="s">
        <v>221</v>
      </c>
      <c r="B139" s="44"/>
      <c r="C139" s="39"/>
      <c r="D139" s="39" t="str">
        <f t="shared" si="210"/>
        <v>S/O</v>
      </c>
      <c r="E139" s="472" t="s">
        <v>214</v>
      </c>
      <c r="F139" s="473">
        <f t="shared" si="211"/>
        <v>0</v>
      </c>
      <c r="G139" s="107">
        <v>25</v>
      </c>
      <c r="H139" s="62"/>
      <c r="I139" s="106">
        <v>1727630</v>
      </c>
      <c r="J139" s="61"/>
      <c r="K139" s="351">
        <v>46251</v>
      </c>
      <c r="L139" s="352"/>
      <c r="M139" s="61"/>
      <c r="N139" s="351">
        <v>46251</v>
      </c>
      <c r="O139" s="352"/>
      <c r="P139" s="33"/>
      <c r="Q139" s="37"/>
      <c r="R139" s="36">
        <f t="shared" si="212"/>
        <v>0</v>
      </c>
      <c r="S139" s="33"/>
      <c r="T139" s="37"/>
      <c r="U139" s="36">
        <f t="shared" si="213"/>
        <v>0</v>
      </c>
      <c r="V139" s="33"/>
      <c r="W139" s="37"/>
      <c r="X139" s="36">
        <f t="shared" si="214"/>
        <v>0</v>
      </c>
      <c r="Y139" s="33"/>
      <c r="Z139" s="37"/>
      <c r="AA139" s="36">
        <f t="shared" si="215"/>
        <v>0</v>
      </c>
      <c r="AB139" s="33"/>
      <c r="AC139" s="33"/>
      <c r="AD139" s="35"/>
      <c r="AE139" s="34"/>
      <c r="AF139" s="33"/>
      <c r="AG139" s="16">
        <f t="shared" si="216"/>
        <v>0</v>
      </c>
      <c r="AH139" s="16"/>
      <c r="AI139" s="32"/>
      <c r="AJ139" s="32">
        <f t="shared" si="228"/>
        <v>0</v>
      </c>
      <c r="AK139" s="32"/>
      <c r="AL139" s="32">
        <f t="shared" si="229"/>
        <v>0</v>
      </c>
      <c r="AM139" s="32"/>
      <c r="AN139" s="32">
        <f t="shared" si="230"/>
        <v>0</v>
      </c>
      <c r="AO139" s="32"/>
      <c r="AP139" s="32">
        <f t="shared" si="231"/>
        <v>0</v>
      </c>
      <c r="AQ139" s="32"/>
      <c r="AR139" s="330">
        <f t="shared" si="232"/>
        <v>0</v>
      </c>
      <c r="AS139" s="32"/>
      <c r="AT139" s="32"/>
      <c r="AU139" s="31">
        <f t="shared" si="217"/>
        <v>0</v>
      </c>
      <c r="AV139" s="32"/>
      <c r="AW139" s="31">
        <f t="shared" si="218"/>
        <v>0</v>
      </c>
      <c r="AX139" s="32"/>
      <c r="AY139" s="31">
        <f t="shared" si="219"/>
        <v>0</v>
      </c>
      <c r="AZ139" s="32"/>
      <c r="BA139" s="31">
        <f t="shared" si="220"/>
        <v>0</v>
      </c>
      <c r="BB139" s="32"/>
      <c r="BC139" s="31">
        <f t="shared" si="221"/>
        <v>0</v>
      </c>
      <c r="BE139" s="8"/>
      <c r="BF139" s="30"/>
      <c r="BG139" s="30"/>
      <c r="BH139" s="30"/>
      <c r="BI139" s="30"/>
      <c r="BJ139" s="30"/>
      <c r="BK139" s="30"/>
      <c r="BL139" s="30"/>
      <c r="BM139" s="30">
        <f t="shared" si="222"/>
        <v>0</v>
      </c>
      <c r="BN139" s="30">
        <f t="shared" si="223"/>
        <v>0</v>
      </c>
      <c r="BO139" s="30">
        <f t="shared" si="224"/>
        <v>0</v>
      </c>
      <c r="BP139" s="30">
        <f t="shared" si="225"/>
        <v>0</v>
      </c>
      <c r="BQ139" s="30">
        <f t="shared" si="226"/>
        <v>0</v>
      </c>
      <c r="BR139" s="29">
        <f t="shared" si="227"/>
        <v>0</v>
      </c>
      <c r="BS139" s="10"/>
      <c r="BT139" s="28" t="s">
        <v>742</v>
      </c>
    </row>
    <row r="140" spans="1:72" ht="11.25" customHeight="1">
      <c r="A140" s="84" t="s">
        <v>222</v>
      </c>
      <c r="B140" s="44"/>
      <c r="C140" s="39"/>
      <c r="D140" s="39">
        <f t="shared" si="210"/>
        <v>29</v>
      </c>
      <c r="E140" s="472" t="s">
        <v>214</v>
      </c>
      <c r="F140" s="473">
        <f t="shared" si="211"/>
        <v>0</v>
      </c>
      <c r="G140" s="107">
        <v>100</v>
      </c>
      <c r="H140" s="62"/>
      <c r="I140" s="106">
        <v>1727708</v>
      </c>
      <c r="J140" s="61"/>
      <c r="K140" s="351">
        <v>46251</v>
      </c>
      <c r="L140" s="352"/>
      <c r="M140" s="61"/>
      <c r="N140" s="351">
        <v>46251</v>
      </c>
      <c r="O140" s="352"/>
      <c r="P140" s="33"/>
      <c r="Q140" s="37"/>
      <c r="R140" s="36">
        <f t="shared" si="212"/>
        <v>0</v>
      </c>
      <c r="S140" s="33"/>
      <c r="T140" s="37"/>
      <c r="U140" s="36">
        <f t="shared" si="213"/>
        <v>0</v>
      </c>
      <c r="V140" s="33"/>
      <c r="W140" s="37"/>
      <c r="X140" s="36">
        <f t="shared" si="214"/>
        <v>0</v>
      </c>
      <c r="Y140" s="33"/>
      <c r="Z140" s="37"/>
      <c r="AA140" s="36">
        <f t="shared" si="215"/>
        <v>0</v>
      </c>
      <c r="AB140" s="33"/>
      <c r="AC140" s="33"/>
      <c r="AD140" s="35"/>
      <c r="AE140" s="34"/>
      <c r="AF140" s="33"/>
      <c r="AG140" s="16">
        <f t="shared" si="216"/>
        <v>0</v>
      </c>
      <c r="AH140" s="16"/>
      <c r="AI140" s="32"/>
      <c r="AJ140" s="32">
        <f t="shared" si="228"/>
        <v>0</v>
      </c>
      <c r="AK140" s="32"/>
      <c r="AL140" s="32">
        <f t="shared" si="229"/>
        <v>0</v>
      </c>
      <c r="AM140" s="32"/>
      <c r="AN140" s="32">
        <f t="shared" si="230"/>
        <v>0</v>
      </c>
      <c r="AO140" s="32"/>
      <c r="AP140" s="32">
        <f t="shared" si="231"/>
        <v>0</v>
      </c>
      <c r="AQ140" s="32"/>
      <c r="AR140" s="330">
        <f t="shared" si="232"/>
        <v>0</v>
      </c>
      <c r="AS140" s="32"/>
      <c r="AT140" s="32"/>
      <c r="AU140" s="31">
        <f t="shared" si="217"/>
        <v>0</v>
      </c>
      <c r="AV140" s="32"/>
      <c r="AW140" s="31">
        <f t="shared" si="218"/>
        <v>0</v>
      </c>
      <c r="AX140" s="32"/>
      <c r="AY140" s="31">
        <f t="shared" si="219"/>
        <v>0</v>
      </c>
      <c r="AZ140" s="32"/>
      <c r="BA140" s="31">
        <f t="shared" si="220"/>
        <v>0</v>
      </c>
      <c r="BB140" s="32"/>
      <c r="BC140" s="31">
        <f t="shared" si="221"/>
        <v>0</v>
      </c>
      <c r="BF140" s="30"/>
      <c r="BG140" s="30"/>
      <c r="BH140" s="30"/>
      <c r="BI140" s="30"/>
      <c r="BJ140" s="30"/>
      <c r="BK140" s="30"/>
      <c r="BL140" s="30"/>
      <c r="BM140" s="30">
        <f t="shared" si="222"/>
        <v>0</v>
      </c>
      <c r="BN140" s="30">
        <f t="shared" si="223"/>
        <v>0</v>
      </c>
      <c r="BO140" s="30">
        <f t="shared" si="224"/>
        <v>0</v>
      </c>
      <c r="BP140" s="30">
        <f t="shared" si="225"/>
        <v>0</v>
      </c>
      <c r="BQ140" s="30">
        <f t="shared" si="226"/>
        <v>0</v>
      </c>
      <c r="BR140" s="29">
        <f t="shared" si="227"/>
        <v>0</v>
      </c>
      <c r="BT140" s="28">
        <v>29</v>
      </c>
    </row>
    <row r="141" spans="1:72" s="9" customFormat="1" ht="11.25" customHeight="1">
      <c r="A141" s="84" t="s">
        <v>223</v>
      </c>
      <c r="B141" s="6"/>
      <c r="C141" s="39"/>
      <c r="D141" s="39">
        <f t="shared" si="210"/>
        <v>11</v>
      </c>
      <c r="E141" s="472" t="s">
        <v>214</v>
      </c>
      <c r="F141" s="473">
        <f t="shared" si="211"/>
        <v>0</v>
      </c>
      <c r="G141" s="107">
        <v>25</v>
      </c>
      <c r="H141" s="62"/>
      <c r="I141" s="40">
        <v>1727720</v>
      </c>
      <c r="J141" s="61"/>
      <c r="K141" s="351">
        <v>46251</v>
      </c>
      <c r="L141" s="352"/>
      <c r="M141" s="61"/>
      <c r="N141" s="351">
        <v>46251</v>
      </c>
      <c r="O141" s="352"/>
      <c r="P141" s="33"/>
      <c r="Q141" s="37"/>
      <c r="R141" s="36">
        <f t="shared" si="212"/>
        <v>0</v>
      </c>
      <c r="S141" s="33"/>
      <c r="T141" s="37"/>
      <c r="U141" s="36">
        <f t="shared" si="213"/>
        <v>0</v>
      </c>
      <c r="V141" s="33"/>
      <c r="W141" s="37"/>
      <c r="X141" s="36">
        <f t="shared" si="214"/>
        <v>0</v>
      </c>
      <c r="Y141" s="33"/>
      <c r="Z141" s="37"/>
      <c r="AA141" s="36">
        <f t="shared" si="215"/>
        <v>0</v>
      </c>
      <c r="AB141" s="33"/>
      <c r="AC141" s="33"/>
      <c r="AD141" s="35"/>
      <c r="AE141" s="34"/>
      <c r="AF141" s="33"/>
      <c r="AG141" s="16">
        <f t="shared" si="216"/>
        <v>0</v>
      </c>
      <c r="AH141" s="16"/>
      <c r="AI141" s="32"/>
      <c r="AJ141" s="32">
        <f t="shared" si="228"/>
        <v>0</v>
      </c>
      <c r="AK141" s="32"/>
      <c r="AL141" s="32">
        <f t="shared" si="229"/>
        <v>0</v>
      </c>
      <c r="AM141" s="32"/>
      <c r="AN141" s="32">
        <f t="shared" si="230"/>
        <v>0</v>
      </c>
      <c r="AO141" s="32"/>
      <c r="AP141" s="32">
        <f t="shared" si="231"/>
        <v>0</v>
      </c>
      <c r="AQ141" s="32"/>
      <c r="AR141" s="330">
        <f t="shared" si="232"/>
        <v>0</v>
      </c>
      <c r="AS141" s="32"/>
      <c r="AT141" s="32"/>
      <c r="AU141" s="31">
        <f t="shared" si="217"/>
        <v>0</v>
      </c>
      <c r="AV141" s="32"/>
      <c r="AW141" s="31">
        <f t="shared" si="218"/>
        <v>0</v>
      </c>
      <c r="AX141" s="32"/>
      <c r="AY141" s="31">
        <f t="shared" si="219"/>
        <v>0</v>
      </c>
      <c r="AZ141" s="32"/>
      <c r="BA141" s="31">
        <f t="shared" si="220"/>
        <v>0</v>
      </c>
      <c r="BB141" s="32"/>
      <c r="BC141" s="31">
        <f t="shared" si="221"/>
        <v>0</v>
      </c>
      <c r="BE141" s="8"/>
      <c r="BF141" s="30"/>
      <c r="BG141" s="30"/>
      <c r="BH141" s="30"/>
      <c r="BI141" s="30"/>
      <c r="BJ141" s="30"/>
      <c r="BK141" s="30"/>
      <c r="BL141" s="30"/>
      <c r="BM141" s="30">
        <f t="shared" si="222"/>
        <v>0</v>
      </c>
      <c r="BN141" s="30">
        <f t="shared" si="223"/>
        <v>0</v>
      </c>
      <c r="BO141" s="30">
        <f t="shared" si="224"/>
        <v>0</v>
      </c>
      <c r="BP141" s="30">
        <f t="shared" si="225"/>
        <v>0</v>
      </c>
      <c r="BQ141" s="30">
        <f t="shared" si="226"/>
        <v>0</v>
      </c>
      <c r="BR141" s="29">
        <f t="shared" si="227"/>
        <v>0</v>
      </c>
      <c r="BS141" s="10"/>
      <c r="BT141" s="28">
        <v>11</v>
      </c>
    </row>
    <row r="142" spans="1:72" s="9" customFormat="1" ht="11.25" customHeight="1">
      <c r="A142" s="84" t="s">
        <v>224</v>
      </c>
      <c r="B142" s="44"/>
      <c r="C142" s="39"/>
      <c r="D142" s="39">
        <f t="shared" si="210"/>
        <v>17</v>
      </c>
      <c r="E142" s="472" t="s">
        <v>214</v>
      </c>
      <c r="F142" s="473">
        <f t="shared" si="211"/>
        <v>0</v>
      </c>
      <c r="G142" s="107">
        <v>100</v>
      </c>
      <c r="H142" s="62"/>
      <c r="I142" s="40">
        <v>1727848</v>
      </c>
      <c r="J142" s="61"/>
      <c r="K142" s="351">
        <v>46251</v>
      </c>
      <c r="L142" s="352"/>
      <c r="M142" s="61"/>
      <c r="N142" s="351">
        <v>46251</v>
      </c>
      <c r="O142" s="352"/>
      <c r="P142" s="33"/>
      <c r="Q142" s="37"/>
      <c r="R142" s="36">
        <f t="shared" si="212"/>
        <v>0</v>
      </c>
      <c r="S142" s="33"/>
      <c r="T142" s="37"/>
      <c r="U142" s="36">
        <f t="shared" si="213"/>
        <v>0</v>
      </c>
      <c r="V142" s="33"/>
      <c r="W142" s="37"/>
      <c r="X142" s="36">
        <f t="shared" si="214"/>
        <v>0</v>
      </c>
      <c r="Y142" s="33"/>
      <c r="Z142" s="37"/>
      <c r="AA142" s="36">
        <f t="shared" si="215"/>
        <v>0</v>
      </c>
      <c r="AB142" s="33"/>
      <c r="AC142" s="33"/>
      <c r="AD142" s="35"/>
      <c r="AE142" s="34"/>
      <c r="AF142" s="33"/>
      <c r="AG142" s="16">
        <f t="shared" si="216"/>
        <v>0</v>
      </c>
      <c r="AH142" s="16"/>
      <c r="AI142" s="32"/>
      <c r="AJ142" s="32">
        <f t="shared" si="228"/>
        <v>0</v>
      </c>
      <c r="AK142" s="32"/>
      <c r="AL142" s="32">
        <f t="shared" si="229"/>
        <v>0</v>
      </c>
      <c r="AM142" s="32"/>
      <c r="AN142" s="32">
        <f t="shared" si="230"/>
        <v>0</v>
      </c>
      <c r="AO142" s="32"/>
      <c r="AP142" s="32">
        <f t="shared" si="231"/>
        <v>0</v>
      </c>
      <c r="AQ142" s="32"/>
      <c r="AR142" s="330">
        <f t="shared" si="232"/>
        <v>0</v>
      </c>
      <c r="AS142" s="32"/>
      <c r="AT142" s="32"/>
      <c r="AU142" s="31">
        <f t="shared" si="217"/>
        <v>0</v>
      </c>
      <c r="AV142" s="32"/>
      <c r="AW142" s="31">
        <f t="shared" si="218"/>
        <v>0</v>
      </c>
      <c r="AX142" s="32"/>
      <c r="AY142" s="31">
        <f t="shared" si="219"/>
        <v>0</v>
      </c>
      <c r="AZ142" s="32"/>
      <c r="BA142" s="31">
        <f t="shared" si="220"/>
        <v>0</v>
      </c>
      <c r="BB142" s="32"/>
      <c r="BC142" s="31">
        <f t="shared" si="221"/>
        <v>0</v>
      </c>
      <c r="BE142" s="8"/>
      <c r="BF142" s="30"/>
      <c r="BG142" s="30"/>
      <c r="BH142" s="30"/>
      <c r="BI142" s="30"/>
      <c r="BJ142" s="30"/>
      <c r="BK142" s="30"/>
      <c r="BL142" s="30"/>
      <c r="BM142" s="30">
        <f t="shared" si="222"/>
        <v>0</v>
      </c>
      <c r="BN142" s="30">
        <f t="shared" si="223"/>
        <v>0</v>
      </c>
      <c r="BO142" s="30">
        <f t="shared" si="224"/>
        <v>0</v>
      </c>
      <c r="BP142" s="30">
        <f t="shared" si="225"/>
        <v>0</v>
      </c>
      <c r="BQ142" s="30">
        <f t="shared" si="226"/>
        <v>0</v>
      </c>
      <c r="BR142" s="29">
        <f t="shared" si="227"/>
        <v>0</v>
      </c>
      <c r="BS142" s="10"/>
      <c r="BT142" s="28">
        <v>17</v>
      </c>
    </row>
    <row r="143" spans="1:72" ht="11.25" customHeight="1">
      <c r="A143" s="84" t="s">
        <v>225</v>
      </c>
      <c r="B143" s="44" t="s">
        <v>153</v>
      </c>
      <c r="C143" s="39"/>
      <c r="D143" s="39">
        <f t="shared" ref="D143" si="233">BT143</f>
        <v>2</v>
      </c>
      <c r="E143" s="472" t="s">
        <v>214</v>
      </c>
      <c r="F143" s="473">
        <f t="shared" ref="F143" si="234">BR143</f>
        <v>0</v>
      </c>
      <c r="G143" s="107">
        <v>100</v>
      </c>
      <c r="H143" s="62"/>
      <c r="I143" s="106">
        <v>1727878</v>
      </c>
      <c r="J143" s="61"/>
      <c r="K143" s="351">
        <v>46251</v>
      </c>
      <c r="L143" s="352"/>
      <c r="M143" s="61"/>
      <c r="N143" s="351">
        <v>46251</v>
      </c>
      <c r="O143" s="352"/>
      <c r="P143" s="33"/>
      <c r="Q143" s="37"/>
      <c r="R143" s="36">
        <f t="shared" ref="R143" si="235">IF($D$18="YES", (Q143), (0))</f>
        <v>0</v>
      </c>
      <c r="S143" s="33"/>
      <c r="T143" s="37"/>
      <c r="U143" s="36">
        <f t="shared" ref="U143" si="236">IF($D$18="YES", (T143), (0))</f>
        <v>0</v>
      </c>
      <c r="V143" s="33"/>
      <c r="W143" s="37"/>
      <c r="X143" s="36">
        <f t="shared" ref="X143" si="237">IF($D$18="YES", (W143), (0))</f>
        <v>0</v>
      </c>
      <c r="Y143" s="33"/>
      <c r="Z143" s="37"/>
      <c r="AA143" s="36">
        <f t="shared" ref="AA143" si="238">IF($D$18="YES", (Z143), (0))</f>
        <v>0</v>
      </c>
      <c r="AB143" s="33"/>
      <c r="AC143" s="33"/>
      <c r="AD143" s="35"/>
      <c r="AE143" s="34"/>
      <c r="AF143" s="33"/>
      <c r="AG143" s="16">
        <f t="shared" ref="AG143" si="239">SUM(Q143,R143,T143,U143,W143,X143,Z143,AA143)</f>
        <v>0</v>
      </c>
      <c r="AH143" s="16"/>
      <c r="AI143" s="32"/>
      <c r="AJ143" s="32">
        <f t="shared" ref="AJ143" si="240">Q143*G143</f>
        <v>0</v>
      </c>
      <c r="AK143" s="32"/>
      <c r="AL143" s="32">
        <f t="shared" ref="AL143" si="241">T143*G143</f>
        <v>0</v>
      </c>
      <c r="AM143" s="32"/>
      <c r="AN143" s="32">
        <f t="shared" ref="AN143" si="242">W143*G143</f>
        <v>0</v>
      </c>
      <c r="AO143" s="32"/>
      <c r="AP143" s="32">
        <f t="shared" ref="AP143" si="243">Z143*G143</f>
        <v>0</v>
      </c>
      <c r="AQ143" s="32"/>
      <c r="AR143" s="330">
        <f t="shared" ref="AR143" si="244">SUM(AJ143,AL143,AN143,AP143)</f>
        <v>0</v>
      </c>
      <c r="AS143" s="32"/>
      <c r="AT143" s="32"/>
      <c r="AU143" s="31">
        <f t="shared" ref="AU143" si="245">(Q143*G143)*F143</f>
        <v>0</v>
      </c>
      <c r="AV143" s="32"/>
      <c r="AW143" s="31">
        <f t="shared" ref="AW143" si="246">(T143*G143)*F143</f>
        <v>0</v>
      </c>
      <c r="AX143" s="32"/>
      <c r="AY143" s="31">
        <f t="shared" ref="AY143" si="247">(W143*G143)*F143</f>
        <v>0</v>
      </c>
      <c r="AZ143" s="32"/>
      <c r="BA143" s="31">
        <f t="shared" ref="BA143" si="248">(Z143*G143)*F143</f>
        <v>0</v>
      </c>
      <c r="BB143" s="32"/>
      <c r="BC143" s="31">
        <f t="shared" ref="BC143" si="249">SUM(AT143:BB143)</f>
        <v>0</v>
      </c>
      <c r="BF143" s="30"/>
      <c r="BG143" s="30"/>
      <c r="BH143" s="30"/>
      <c r="BI143" s="30"/>
      <c r="BJ143" s="30"/>
      <c r="BK143" s="30"/>
      <c r="BL143" s="30"/>
      <c r="BM143" s="30">
        <f t="shared" si="222"/>
        <v>0</v>
      </c>
      <c r="BN143" s="30">
        <f t="shared" si="223"/>
        <v>0</v>
      </c>
      <c r="BO143" s="30">
        <f t="shared" si="224"/>
        <v>0</v>
      </c>
      <c r="BP143" s="30">
        <f t="shared" si="225"/>
        <v>0</v>
      </c>
      <c r="BQ143" s="30">
        <f t="shared" si="226"/>
        <v>0</v>
      </c>
      <c r="BR143" s="29">
        <f t="shared" ref="BR143" si="250">SUM(BL143:BQ143)</f>
        <v>0</v>
      </c>
      <c r="BT143" s="28">
        <v>2</v>
      </c>
    </row>
    <row r="144" spans="1:72" ht="11.25" customHeight="1">
      <c r="A144" s="84" t="s">
        <v>226</v>
      </c>
      <c r="B144" s="44"/>
      <c r="C144" s="39"/>
      <c r="D144" s="39">
        <f t="shared" si="210"/>
        <v>5</v>
      </c>
      <c r="E144" s="472" t="s">
        <v>214</v>
      </c>
      <c r="F144" s="473">
        <f t="shared" si="211"/>
        <v>0</v>
      </c>
      <c r="G144" s="107">
        <v>100</v>
      </c>
      <c r="H144" s="62"/>
      <c r="I144" s="106">
        <v>1728408</v>
      </c>
      <c r="J144" s="61"/>
      <c r="K144" s="351">
        <v>46251</v>
      </c>
      <c r="L144" s="352"/>
      <c r="M144" s="61"/>
      <c r="N144" s="351">
        <v>46251</v>
      </c>
      <c r="O144" s="352"/>
      <c r="P144" s="33"/>
      <c r="Q144" s="37"/>
      <c r="R144" s="36">
        <f t="shared" si="212"/>
        <v>0</v>
      </c>
      <c r="S144" s="33"/>
      <c r="T144" s="37"/>
      <c r="U144" s="36">
        <f t="shared" si="213"/>
        <v>0</v>
      </c>
      <c r="V144" s="33"/>
      <c r="W144" s="37"/>
      <c r="X144" s="36">
        <f t="shared" si="214"/>
        <v>0</v>
      </c>
      <c r="Y144" s="33"/>
      <c r="Z144" s="37"/>
      <c r="AA144" s="36">
        <f t="shared" si="215"/>
        <v>0</v>
      </c>
      <c r="AB144" s="33"/>
      <c r="AC144" s="33"/>
      <c r="AD144" s="35"/>
      <c r="AE144" s="34"/>
      <c r="AF144" s="33"/>
      <c r="AG144" s="16">
        <f t="shared" si="216"/>
        <v>0</v>
      </c>
      <c r="AH144" s="16"/>
      <c r="AI144" s="32"/>
      <c r="AJ144" s="32">
        <f t="shared" si="228"/>
        <v>0</v>
      </c>
      <c r="AK144" s="32"/>
      <c r="AL144" s="32">
        <f t="shared" si="229"/>
        <v>0</v>
      </c>
      <c r="AM144" s="32"/>
      <c r="AN144" s="32">
        <f t="shared" si="230"/>
        <v>0</v>
      </c>
      <c r="AO144" s="32"/>
      <c r="AP144" s="32">
        <f t="shared" si="231"/>
        <v>0</v>
      </c>
      <c r="AQ144" s="32"/>
      <c r="AR144" s="330">
        <f t="shared" si="232"/>
        <v>0</v>
      </c>
      <c r="AS144" s="32"/>
      <c r="AT144" s="32"/>
      <c r="AU144" s="31">
        <f t="shared" si="217"/>
        <v>0</v>
      </c>
      <c r="AV144" s="32"/>
      <c r="AW144" s="31">
        <f t="shared" si="218"/>
        <v>0</v>
      </c>
      <c r="AX144" s="32"/>
      <c r="AY144" s="31">
        <f t="shared" si="219"/>
        <v>0</v>
      </c>
      <c r="AZ144" s="32"/>
      <c r="BA144" s="31">
        <f t="shared" si="220"/>
        <v>0</v>
      </c>
      <c r="BB144" s="32"/>
      <c r="BC144" s="31">
        <f t="shared" si="221"/>
        <v>0</v>
      </c>
      <c r="BF144" s="30"/>
      <c r="BG144" s="30"/>
      <c r="BH144" s="30"/>
      <c r="BI144" s="30"/>
      <c r="BJ144" s="30"/>
      <c r="BK144" s="30"/>
      <c r="BL144" s="30"/>
      <c r="BM144" s="30">
        <f t="shared" si="222"/>
        <v>0</v>
      </c>
      <c r="BN144" s="30">
        <f t="shared" si="223"/>
        <v>0</v>
      </c>
      <c r="BO144" s="30">
        <f t="shared" si="224"/>
        <v>0</v>
      </c>
      <c r="BP144" s="30">
        <f t="shared" si="225"/>
        <v>0</v>
      </c>
      <c r="BQ144" s="30">
        <f t="shared" si="226"/>
        <v>0</v>
      </c>
      <c r="BR144" s="29">
        <f t="shared" si="227"/>
        <v>0</v>
      </c>
      <c r="BT144" s="28">
        <v>5</v>
      </c>
    </row>
    <row r="145" spans="1:72" s="9" customFormat="1" ht="11.25" customHeight="1">
      <c r="A145" s="84" t="s">
        <v>227</v>
      </c>
      <c r="B145" s="44"/>
      <c r="C145" s="39"/>
      <c r="D145" s="39">
        <f t="shared" si="210"/>
        <v>25</v>
      </c>
      <c r="E145" s="472" t="s">
        <v>214</v>
      </c>
      <c r="F145" s="473">
        <f t="shared" si="211"/>
        <v>0</v>
      </c>
      <c r="G145" s="107">
        <v>100</v>
      </c>
      <c r="H145" s="62"/>
      <c r="I145" s="106">
        <v>1728808</v>
      </c>
      <c r="J145" s="61"/>
      <c r="K145" s="351">
        <v>46251</v>
      </c>
      <c r="L145" s="352"/>
      <c r="M145" s="61"/>
      <c r="N145" s="351">
        <v>46251</v>
      </c>
      <c r="O145" s="352"/>
      <c r="P145" s="33"/>
      <c r="Q145" s="37"/>
      <c r="R145" s="36">
        <f t="shared" si="212"/>
        <v>0</v>
      </c>
      <c r="S145" s="33"/>
      <c r="T145" s="37"/>
      <c r="U145" s="36">
        <f t="shared" si="213"/>
        <v>0</v>
      </c>
      <c r="V145" s="33"/>
      <c r="W145" s="37"/>
      <c r="X145" s="36">
        <f t="shared" si="214"/>
        <v>0</v>
      </c>
      <c r="Y145" s="33"/>
      <c r="Z145" s="37"/>
      <c r="AA145" s="36">
        <f t="shared" si="215"/>
        <v>0</v>
      </c>
      <c r="AB145" s="33"/>
      <c r="AC145" s="33"/>
      <c r="AD145" s="35"/>
      <c r="AE145" s="34"/>
      <c r="AF145" s="33"/>
      <c r="AG145" s="16">
        <f t="shared" si="216"/>
        <v>0</v>
      </c>
      <c r="AH145" s="16"/>
      <c r="AI145" s="32"/>
      <c r="AJ145" s="32">
        <f t="shared" si="228"/>
        <v>0</v>
      </c>
      <c r="AK145" s="32"/>
      <c r="AL145" s="32">
        <f t="shared" si="229"/>
        <v>0</v>
      </c>
      <c r="AM145" s="32"/>
      <c r="AN145" s="32">
        <f t="shared" si="230"/>
        <v>0</v>
      </c>
      <c r="AO145" s="32"/>
      <c r="AP145" s="32">
        <f t="shared" si="231"/>
        <v>0</v>
      </c>
      <c r="AQ145" s="32"/>
      <c r="AR145" s="330">
        <f t="shared" si="232"/>
        <v>0</v>
      </c>
      <c r="AS145" s="32"/>
      <c r="AT145" s="32"/>
      <c r="AU145" s="31">
        <f t="shared" si="217"/>
        <v>0</v>
      </c>
      <c r="AV145" s="32"/>
      <c r="AW145" s="31">
        <f t="shared" si="218"/>
        <v>0</v>
      </c>
      <c r="AX145" s="32"/>
      <c r="AY145" s="31">
        <f t="shared" si="219"/>
        <v>0</v>
      </c>
      <c r="AZ145" s="32"/>
      <c r="BA145" s="31">
        <f t="shared" si="220"/>
        <v>0</v>
      </c>
      <c r="BB145" s="32"/>
      <c r="BC145" s="31">
        <f t="shared" si="221"/>
        <v>0</v>
      </c>
      <c r="BE145" s="8"/>
      <c r="BF145" s="30"/>
      <c r="BG145" s="30"/>
      <c r="BH145" s="30"/>
      <c r="BI145" s="30"/>
      <c r="BJ145" s="30"/>
      <c r="BK145" s="30"/>
      <c r="BL145" s="30"/>
      <c r="BM145" s="30">
        <f t="shared" si="222"/>
        <v>0</v>
      </c>
      <c r="BN145" s="30">
        <f t="shared" si="223"/>
        <v>0</v>
      </c>
      <c r="BO145" s="30">
        <f t="shared" si="224"/>
        <v>0</v>
      </c>
      <c r="BP145" s="30">
        <f t="shared" si="225"/>
        <v>0</v>
      </c>
      <c r="BQ145" s="30">
        <f t="shared" si="226"/>
        <v>0</v>
      </c>
      <c r="BR145" s="29">
        <f t="shared" si="227"/>
        <v>0</v>
      </c>
      <c r="BS145" s="10"/>
      <c r="BT145" s="28">
        <v>25</v>
      </c>
    </row>
    <row r="146" spans="1:72" ht="11.25" customHeight="1">
      <c r="A146" s="84" t="s">
        <v>228</v>
      </c>
      <c r="B146" s="44"/>
      <c r="C146" s="39"/>
      <c r="D146" s="39">
        <f t="shared" si="210"/>
        <v>5</v>
      </c>
      <c r="E146" s="472" t="s">
        <v>214</v>
      </c>
      <c r="F146" s="473">
        <f t="shared" si="211"/>
        <v>0</v>
      </c>
      <c r="G146" s="107">
        <v>100</v>
      </c>
      <c r="H146" s="62"/>
      <c r="I146" s="106">
        <v>1728858</v>
      </c>
      <c r="J146" s="61"/>
      <c r="K146" s="351">
        <v>46251</v>
      </c>
      <c r="L146" s="352"/>
      <c r="M146" s="61"/>
      <c r="N146" s="351">
        <v>46251</v>
      </c>
      <c r="O146" s="352"/>
      <c r="P146" s="33"/>
      <c r="Q146" s="37"/>
      <c r="R146" s="36">
        <f t="shared" si="212"/>
        <v>0</v>
      </c>
      <c r="S146" s="33"/>
      <c r="T146" s="37"/>
      <c r="U146" s="36">
        <f t="shared" si="213"/>
        <v>0</v>
      </c>
      <c r="V146" s="33"/>
      <c r="W146" s="37"/>
      <c r="X146" s="36">
        <f t="shared" si="214"/>
        <v>0</v>
      </c>
      <c r="Y146" s="33"/>
      <c r="Z146" s="37"/>
      <c r="AA146" s="36">
        <f t="shared" si="215"/>
        <v>0</v>
      </c>
      <c r="AB146" s="33"/>
      <c r="AC146" s="33"/>
      <c r="AD146" s="35"/>
      <c r="AE146" s="34"/>
      <c r="AF146" s="33"/>
      <c r="AG146" s="16">
        <f t="shared" si="216"/>
        <v>0</v>
      </c>
      <c r="AH146" s="16"/>
      <c r="AI146" s="32"/>
      <c r="AJ146" s="32">
        <f t="shared" si="228"/>
        <v>0</v>
      </c>
      <c r="AK146" s="32"/>
      <c r="AL146" s="32">
        <f t="shared" si="229"/>
        <v>0</v>
      </c>
      <c r="AM146" s="32"/>
      <c r="AN146" s="32">
        <f t="shared" si="230"/>
        <v>0</v>
      </c>
      <c r="AO146" s="32"/>
      <c r="AP146" s="32">
        <f t="shared" si="231"/>
        <v>0</v>
      </c>
      <c r="AQ146" s="32"/>
      <c r="AR146" s="330">
        <f t="shared" si="232"/>
        <v>0</v>
      </c>
      <c r="AS146" s="32"/>
      <c r="AT146" s="32"/>
      <c r="AU146" s="31">
        <f t="shared" si="217"/>
        <v>0</v>
      </c>
      <c r="AV146" s="32"/>
      <c r="AW146" s="31">
        <f t="shared" si="218"/>
        <v>0</v>
      </c>
      <c r="AX146" s="32"/>
      <c r="AY146" s="31">
        <f t="shared" si="219"/>
        <v>0</v>
      </c>
      <c r="AZ146" s="32"/>
      <c r="BA146" s="31">
        <f t="shared" si="220"/>
        <v>0</v>
      </c>
      <c r="BB146" s="32"/>
      <c r="BC146" s="31">
        <f t="shared" si="221"/>
        <v>0</v>
      </c>
      <c r="BF146" s="30"/>
      <c r="BG146" s="30"/>
      <c r="BH146" s="30"/>
      <c r="BI146" s="30"/>
      <c r="BJ146" s="30"/>
      <c r="BK146" s="30"/>
      <c r="BL146" s="30"/>
      <c r="BM146" s="30">
        <f t="shared" si="222"/>
        <v>0</v>
      </c>
      <c r="BN146" s="30">
        <f t="shared" si="223"/>
        <v>0</v>
      </c>
      <c r="BO146" s="30">
        <f t="shared" si="224"/>
        <v>0</v>
      </c>
      <c r="BP146" s="30">
        <f t="shared" si="225"/>
        <v>0</v>
      </c>
      <c r="BQ146" s="30">
        <f t="shared" si="226"/>
        <v>0</v>
      </c>
      <c r="BR146" s="29">
        <f t="shared" si="227"/>
        <v>0</v>
      </c>
      <c r="BT146" s="28">
        <v>5</v>
      </c>
    </row>
    <row r="147" spans="1:72" ht="11.25" customHeight="1">
      <c r="A147" s="84" t="s">
        <v>229</v>
      </c>
      <c r="B147" s="44"/>
      <c r="C147" s="39"/>
      <c r="D147" s="39">
        <f t="shared" si="210"/>
        <v>6</v>
      </c>
      <c r="E147" s="472" t="s">
        <v>214</v>
      </c>
      <c r="F147" s="473">
        <f t="shared" si="211"/>
        <v>0</v>
      </c>
      <c r="G147" s="107">
        <v>100</v>
      </c>
      <c r="H147" s="62"/>
      <c r="I147" s="106">
        <v>1729908</v>
      </c>
      <c r="J147" s="61"/>
      <c r="K147" s="351">
        <v>46251</v>
      </c>
      <c r="L147" s="352"/>
      <c r="M147" s="61"/>
      <c r="N147" s="351">
        <v>46251</v>
      </c>
      <c r="O147" s="352"/>
      <c r="P147" s="33"/>
      <c r="Q147" s="37"/>
      <c r="R147" s="36">
        <f t="shared" si="212"/>
        <v>0</v>
      </c>
      <c r="S147" s="33"/>
      <c r="T147" s="37"/>
      <c r="U147" s="36">
        <f t="shared" si="213"/>
        <v>0</v>
      </c>
      <c r="V147" s="33"/>
      <c r="W147" s="37"/>
      <c r="X147" s="36">
        <f t="shared" si="214"/>
        <v>0</v>
      </c>
      <c r="Y147" s="33"/>
      <c r="Z147" s="37"/>
      <c r="AA147" s="36">
        <f t="shared" si="215"/>
        <v>0</v>
      </c>
      <c r="AB147" s="33"/>
      <c r="AC147" s="33"/>
      <c r="AD147" s="35"/>
      <c r="AE147" s="34"/>
      <c r="AF147" s="33"/>
      <c r="AG147" s="16">
        <f t="shared" si="216"/>
        <v>0</v>
      </c>
      <c r="AH147" s="16"/>
      <c r="AI147" s="32"/>
      <c r="AJ147" s="32">
        <f t="shared" si="228"/>
        <v>0</v>
      </c>
      <c r="AK147" s="32"/>
      <c r="AL147" s="32">
        <f t="shared" si="229"/>
        <v>0</v>
      </c>
      <c r="AM147" s="32"/>
      <c r="AN147" s="32">
        <f t="shared" si="230"/>
        <v>0</v>
      </c>
      <c r="AO147" s="32"/>
      <c r="AP147" s="32">
        <f t="shared" si="231"/>
        <v>0</v>
      </c>
      <c r="AQ147" s="32"/>
      <c r="AR147" s="330">
        <f t="shared" si="232"/>
        <v>0</v>
      </c>
      <c r="AS147" s="32"/>
      <c r="AT147" s="32"/>
      <c r="AU147" s="31">
        <f t="shared" si="217"/>
        <v>0</v>
      </c>
      <c r="AV147" s="32"/>
      <c r="AW147" s="31">
        <f t="shared" si="218"/>
        <v>0</v>
      </c>
      <c r="AX147" s="32"/>
      <c r="AY147" s="31">
        <f t="shared" si="219"/>
        <v>0</v>
      </c>
      <c r="AZ147" s="32"/>
      <c r="BA147" s="31">
        <f t="shared" si="220"/>
        <v>0</v>
      </c>
      <c r="BB147" s="32"/>
      <c r="BC147" s="31">
        <f t="shared" si="221"/>
        <v>0</v>
      </c>
      <c r="BF147" s="30"/>
      <c r="BG147" s="30"/>
      <c r="BH147" s="30"/>
      <c r="BI147" s="30"/>
      <c r="BJ147" s="30"/>
      <c r="BK147" s="30"/>
      <c r="BL147" s="30"/>
      <c r="BM147" s="30">
        <f t="shared" si="222"/>
        <v>0</v>
      </c>
      <c r="BN147" s="30">
        <f t="shared" si="223"/>
        <v>0</v>
      </c>
      <c r="BO147" s="30">
        <f t="shared" si="224"/>
        <v>0</v>
      </c>
      <c r="BP147" s="30">
        <f t="shared" si="225"/>
        <v>0</v>
      </c>
      <c r="BQ147" s="30">
        <f t="shared" si="226"/>
        <v>0</v>
      </c>
      <c r="BR147" s="29">
        <f t="shared" si="227"/>
        <v>0</v>
      </c>
      <c r="BT147" s="28">
        <v>6</v>
      </c>
    </row>
    <row r="148" spans="1:72" ht="11.25" customHeight="1">
      <c r="A148" s="339" t="s">
        <v>230</v>
      </c>
      <c r="B148" s="105"/>
      <c r="C148" s="39"/>
      <c r="D148" s="104" t="str">
        <f t="shared" si="210"/>
        <v>S/O</v>
      </c>
      <c r="E148" s="472" t="s">
        <v>214</v>
      </c>
      <c r="F148" s="473">
        <f t="shared" si="211"/>
        <v>0</v>
      </c>
      <c r="G148" s="103">
        <v>25</v>
      </c>
      <c r="H148" s="62"/>
      <c r="I148" s="102">
        <v>1730380</v>
      </c>
      <c r="J148" s="61"/>
      <c r="K148" s="351">
        <v>46251</v>
      </c>
      <c r="L148" s="352"/>
      <c r="M148" s="61"/>
      <c r="N148" s="351">
        <v>46251</v>
      </c>
      <c r="O148" s="352"/>
      <c r="P148" s="33"/>
      <c r="Q148" s="101"/>
      <c r="R148" s="100">
        <f t="shared" si="212"/>
        <v>0</v>
      </c>
      <c r="S148" s="33"/>
      <c r="T148" s="101"/>
      <c r="U148" s="100">
        <f t="shared" si="213"/>
        <v>0</v>
      </c>
      <c r="V148" s="33"/>
      <c r="W148" s="101"/>
      <c r="X148" s="100">
        <f t="shared" si="214"/>
        <v>0</v>
      </c>
      <c r="Y148" s="33"/>
      <c r="Z148" s="101"/>
      <c r="AA148" s="100">
        <f t="shared" si="215"/>
        <v>0</v>
      </c>
      <c r="AB148" s="33"/>
      <c r="AC148" s="33"/>
      <c r="AD148" s="35"/>
      <c r="AE148" s="34"/>
      <c r="AF148" s="33"/>
      <c r="AG148" s="16">
        <f t="shared" si="216"/>
        <v>0</v>
      </c>
      <c r="AH148" s="16"/>
      <c r="AI148" s="32"/>
      <c r="AJ148" s="32">
        <f t="shared" si="228"/>
        <v>0</v>
      </c>
      <c r="AK148" s="32"/>
      <c r="AL148" s="32">
        <f t="shared" si="229"/>
        <v>0</v>
      </c>
      <c r="AM148" s="32"/>
      <c r="AN148" s="32">
        <f t="shared" si="230"/>
        <v>0</v>
      </c>
      <c r="AO148" s="32"/>
      <c r="AP148" s="32">
        <f t="shared" si="231"/>
        <v>0</v>
      </c>
      <c r="AQ148" s="32"/>
      <c r="AR148" s="330">
        <f t="shared" si="232"/>
        <v>0</v>
      </c>
      <c r="AS148" s="32"/>
      <c r="AT148" s="32"/>
      <c r="AU148" s="31">
        <f t="shared" si="217"/>
        <v>0</v>
      </c>
      <c r="AV148" s="32"/>
      <c r="AW148" s="31">
        <f t="shared" si="218"/>
        <v>0</v>
      </c>
      <c r="AX148" s="32"/>
      <c r="AY148" s="31">
        <f t="shared" si="219"/>
        <v>0</v>
      </c>
      <c r="AZ148" s="32"/>
      <c r="BA148" s="31">
        <f t="shared" si="220"/>
        <v>0</v>
      </c>
      <c r="BB148" s="32"/>
      <c r="BC148" s="31">
        <f t="shared" si="221"/>
        <v>0</v>
      </c>
      <c r="BF148" s="30"/>
      <c r="BG148" s="30"/>
      <c r="BH148" s="30"/>
      <c r="BI148" s="30"/>
      <c r="BJ148" s="30"/>
      <c r="BK148" s="30"/>
      <c r="BL148" s="30"/>
      <c r="BM148" s="30">
        <f t="shared" si="222"/>
        <v>0</v>
      </c>
      <c r="BN148" s="30">
        <f t="shared" si="223"/>
        <v>0</v>
      </c>
      <c r="BO148" s="30">
        <f t="shared" si="224"/>
        <v>0</v>
      </c>
      <c r="BP148" s="30">
        <f t="shared" si="225"/>
        <v>0</v>
      </c>
      <c r="BQ148" s="30">
        <f t="shared" si="226"/>
        <v>0</v>
      </c>
      <c r="BR148" s="29">
        <f t="shared" si="227"/>
        <v>0</v>
      </c>
      <c r="BT148" s="28" t="s">
        <v>742</v>
      </c>
    </row>
    <row r="149" spans="1:72" ht="11.25" customHeight="1">
      <c r="A149" s="99" t="s">
        <v>231</v>
      </c>
      <c r="B149" s="98"/>
      <c r="C149" s="94"/>
      <c r="D149" s="94">
        <f t="shared" si="210"/>
        <v>29</v>
      </c>
      <c r="E149" s="478" t="s">
        <v>214</v>
      </c>
      <c r="F149" s="479">
        <f t="shared" si="211"/>
        <v>0</v>
      </c>
      <c r="G149" s="97">
        <v>25</v>
      </c>
      <c r="H149" s="96"/>
      <c r="I149" s="95">
        <v>1730550</v>
      </c>
      <c r="J149" s="94"/>
      <c r="K149" s="351">
        <v>46251</v>
      </c>
      <c r="L149" s="352"/>
      <c r="M149" s="94"/>
      <c r="N149" s="351">
        <v>46251</v>
      </c>
      <c r="O149" s="352"/>
      <c r="P149" s="93"/>
      <c r="Q149" s="92"/>
      <c r="R149" s="91">
        <f t="shared" si="212"/>
        <v>0</v>
      </c>
      <c r="S149" s="93"/>
      <c r="T149" s="92"/>
      <c r="U149" s="91">
        <f t="shared" si="213"/>
        <v>0</v>
      </c>
      <c r="V149" s="93"/>
      <c r="W149" s="92"/>
      <c r="X149" s="91">
        <f t="shared" si="214"/>
        <v>0</v>
      </c>
      <c r="Y149" s="93"/>
      <c r="Z149" s="92"/>
      <c r="AA149" s="91">
        <f t="shared" si="215"/>
        <v>0</v>
      </c>
      <c r="AB149" s="33"/>
      <c r="AC149" s="33"/>
      <c r="AD149" s="35"/>
      <c r="AE149" s="34"/>
      <c r="AF149" s="33"/>
      <c r="AG149" s="16">
        <f t="shared" si="216"/>
        <v>0</v>
      </c>
      <c r="AH149" s="16"/>
      <c r="AI149" s="32"/>
      <c r="AJ149" s="32">
        <f t="shared" si="228"/>
        <v>0</v>
      </c>
      <c r="AK149" s="32"/>
      <c r="AL149" s="32">
        <f t="shared" si="229"/>
        <v>0</v>
      </c>
      <c r="AM149" s="32"/>
      <c r="AN149" s="32">
        <f t="shared" si="230"/>
        <v>0</v>
      </c>
      <c r="AO149" s="32"/>
      <c r="AP149" s="32">
        <f t="shared" si="231"/>
        <v>0</v>
      </c>
      <c r="AQ149" s="32"/>
      <c r="AR149" s="330">
        <f t="shared" si="232"/>
        <v>0</v>
      </c>
      <c r="AS149" s="32"/>
      <c r="AT149" s="32"/>
      <c r="AU149" s="31">
        <f t="shared" si="217"/>
        <v>0</v>
      </c>
      <c r="AV149" s="32"/>
      <c r="AW149" s="31">
        <f t="shared" si="218"/>
        <v>0</v>
      </c>
      <c r="AX149" s="32"/>
      <c r="AY149" s="31">
        <f t="shared" si="219"/>
        <v>0</v>
      </c>
      <c r="AZ149" s="32"/>
      <c r="BA149" s="31">
        <f t="shared" si="220"/>
        <v>0</v>
      </c>
      <c r="BB149" s="32"/>
      <c r="BC149" s="31">
        <f t="shared" si="221"/>
        <v>0</v>
      </c>
      <c r="BF149" s="30"/>
      <c r="BG149" s="30"/>
      <c r="BH149" s="30"/>
      <c r="BI149" s="30"/>
      <c r="BJ149" s="30"/>
      <c r="BK149" s="30"/>
      <c r="BL149" s="30"/>
      <c r="BM149" s="30">
        <f t="shared" si="222"/>
        <v>0</v>
      </c>
      <c r="BN149" s="30">
        <f t="shared" si="223"/>
        <v>0</v>
      </c>
      <c r="BO149" s="30">
        <f t="shared" si="224"/>
        <v>0</v>
      </c>
      <c r="BP149" s="30">
        <f t="shared" si="225"/>
        <v>0</v>
      </c>
      <c r="BQ149" s="30">
        <f t="shared" si="226"/>
        <v>0</v>
      </c>
      <c r="BR149" s="29">
        <f t="shared" si="227"/>
        <v>0</v>
      </c>
      <c r="BT149" s="28">
        <v>29</v>
      </c>
    </row>
    <row r="150" spans="1:72" ht="15" customHeight="1">
      <c r="A150" s="60" t="s">
        <v>232</v>
      </c>
      <c r="B150" s="59"/>
      <c r="C150" s="53"/>
      <c r="D150" s="52"/>
      <c r="E150" s="474"/>
      <c r="F150" s="475"/>
      <c r="G150" s="50"/>
      <c r="H150" s="49"/>
      <c r="I150" s="48"/>
      <c r="J150" s="16"/>
      <c r="K150" s="451"/>
      <c r="L150" s="451"/>
      <c r="M150" s="90"/>
      <c r="N150" s="451"/>
      <c r="O150" s="451"/>
      <c r="P150" s="33"/>
      <c r="Q150" s="16"/>
      <c r="R150" s="64"/>
      <c r="S150" s="33"/>
      <c r="T150" s="16"/>
      <c r="U150" s="64"/>
      <c r="V150" s="33"/>
      <c r="W150" s="16"/>
      <c r="X150" s="64"/>
      <c r="Y150" s="33"/>
      <c r="Z150" s="16"/>
      <c r="AA150" s="64"/>
      <c r="AB150" s="33"/>
      <c r="AC150" s="33"/>
      <c r="AD150" s="35"/>
      <c r="AE150" s="46"/>
      <c r="AF150" s="33"/>
      <c r="AG150" s="16">
        <f>SUM(AG151:AG171)</f>
        <v>0</v>
      </c>
      <c r="AH150" s="16"/>
      <c r="AI150" s="32"/>
      <c r="AJ150" s="32">
        <f t="shared" si="228"/>
        <v>0</v>
      </c>
      <c r="AK150" s="32"/>
      <c r="AL150" s="32">
        <f t="shared" si="229"/>
        <v>0</v>
      </c>
      <c r="AM150" s="32"/>
      <c r="AN150" s="32">
        <f t="shared" si="230"/>
        <v>0</v>
      </c>
      <c r="AO150" s="32"/>
      <c r="AP150" s="32">
        <f t="shared" si="231"/>
        <v>0</v>
      </c>
      <c r="AQ150" s="32"/>
      <c r="AR150" s="330">
        <f t="shared" si="232"/>
        <v>0</v>
      </c>
      <c r="AS150" s="32"/>
      <c r="AT150" s="32"/>
      <c r="AU150" s="31"/>
      <c r="AV150" s="32"/>
      <c r="AW150" s="31"/>
      <c r="AX150" s="32"/>
      <c r="AY150" s="31"/>
      <c r="AZ150" s="32"/>
      <c r="BA150" s="31"/>
      <c r="BB150" s="32"/>
      <c r="BC150" s="31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29"/>
      <c r="BT150" s="28" t="e">
        <v>#N/A</v>
      </c>
    </row>
    <row r="151" spans="1:72" ht="11.25" customHeight="1">
      <c r="A151" s="84" t="s">
        <v>233</v>
      </c>
      <c r="B151" s="44" t="s">
        <v>234</v>
      </c>
      <c r="C151" s="39"/>
      <c r="D151" s="39">
        <f t="shared" ref="D151:D165" si="251">BT151</f>
        <v>4</v>
      </c>
      <c r="E151" s="472" t="s">
        <v>101</v>
      </c>
      <c r="F151" s="473">
        <f t="shared" ref="F151:F165" si="252">BR151</f>
        <v>0</v>
      </c>
      <c r="G151" s="42">
        <v>72</v>
      </c>
      <c r="H151" s="62"/>
      <c r="I151" s="68">
        <v>1730667</v>
      </c>
      <c r="J151" s="61"/>
      <c r="K151" s="351">
        <v>46174</v>
      </c>
      <c r="L151" s="352"/>
      <c r="M151" s="61"/>
      <c r="N151" s="351">
        <v>46223</v>
      </c>
      <c r="O151" s="352"/>
      <c r="P151" s="33"/>
      <c r="Q151" s="37"/>
      <c r="R151" s="36">
        <f t="shared" ref="R151:R165" si="253">IF($D$18="YES", (Q151), (0))</f>
        <v>0</v>
      </c>
      <c r="S151" s="33"/>
      <c r="T151" s="37"/>
      <c r="U151" s="36">
        <f t="shared" ref="U151:U165" si="254">IF($D$18="YES", (T151), (0))</f>
        <v>0</v>
      </c>
      <c r="V151" s="33"/>
      <c r="W151" s="37"/>
      <c r="X151" s="36">
        <f t="shared" ref="X151:X165" si="255">IF($D$18="YES", (W151), (0))</f>
        <v>0</v>
      </c>
      <c r="Y151" s="33"/>
      <c r="Z151" s="37"/>
      <c r="AA151" s="36">
        <f t="shared" ref="AA151:AA165" si="256">IF($D$18="YES", (Z151), (0))</f>
        <v>0</v>
      </c>
      <c r="AB151" s="33"/>
      <c r="AC151" s="33"/>
      <c r="AD151" s="35"/>
      <c r="AE151" s="34"/>
      <c r="AF151" s="33"/>
      <c r="AG151" s="16">
        <f t="shared" ref="AG151:AG165" si="257">SUM(Q151,R151,T151,U151,W151,X151,Z151,AA151)</f>
        <v>0</v>
      </c>
      <c r="AH151" s="16"/>
      <c r="AI151" s="32"/>
      <c r="AJ151" s="32">
        <f t="shared" si="228"/>
        <v>0</v>
      </c>
      <c r="AK151" s="32"/>
      <c r="AL151" s="32">
        <f t="shared" si="229"/>
        <v>0</v>
      </c>
      <c r="AM151" s="32"/>
      <c r="AN151" s="32">
        <f t="shared" si="230"/>
        <v>0</v>
      </c>
      <c r="AO151" s="32"/>
      <c r="AP151" s="32">
        <f t="shared" si="231"/>
        <v>0</v>
      </c>
      <c r="AQ151" s="32"/>
      <c r="AR151" s="330">
        <f t="shared" si="232"/>
        <v>0</v>
      </c>
      <c r="AS151" s="32"/>
      <c r="AT151" s="32"/>
      <c r="AU151" s="31">
        <f t="shared" ref="AU151:AU165" si="258">(Q151*G151)*F151</f>
        <v>0</v>
      </c>
      <c r="AV151" s="32"/>
      <c r="AW151" s="31">
        <f t="shared" ref="AW151:AW165" si="259">(T151*G151)*F151</f>
        <v>0</v>
      </c>
      <c r="AX151" s="32"/>
      <c r="AY151" s="31">
        <f t="shared" ref="AY151:AY165" si="260">(W151*G151)*F151</f>
        <v>0</v>
      </c>
      <c r="AZ151" s="32"/>
      <c r="BA151" s="31">
        <f t="shared" ref="BA151:BA165" si="261">(Z151*G151)*F151</f>
        <v>0</v>
      </c>
      <c r="BB151" s="32"/>
      <c r="BC151" s="31">
        <f t="shared" ref="BC151:BC165" si="262">SUM(AT151:BB151)</f>
        <v>0</v>
      </c>
      <c r="BF151" s="30"/>
      <c r="BG151" s="30"/>
      <c r="BH151" s="30"/>
      <c r="BI151" s="30"/>
      <c r="BJ151" s="30"/>
      <c r="BK151" s="30"/>
      <c r="BL151" s="30"/>
      <c r="BM151" s="30">
        <f t="shared" ref="BM151:BM165" si="263">IF($N$18&lt;BM$24,0,IF($N$18&gt;BM$25,0,$BG151))</f>
        <v>0</v>
      </c>
      <c r="BN151" s="30">
        <f t="shared" ref="BN151:BN165" si="264">IF($N$18&lt;BN$24,0,IF($N$18&gt;BN$25,0,$BH151))</f>
        <v>0</v>
      </c>
      <c r="BO151" s="30">
        <f t="shared" ref="BO151:BO165" si="265">IF($N$18&lt;BO$24,0,IF($N$18&gt;BO$25,0,$BI151))</f>
        <v>0</v>
      </c>
      <c r="BP151" s="30">
        <f t="shared" ref="BP151:BP165" si="266">IF($N$18&lt;BP$24,0,IF($N$18&gt;BP$25,0,$BJ151))</f>
        <v>0</v>
      </c>
      <c r="BQ151" s="30">
        <f t="shared" ref="BQ151:BQ165" si="267">IF($N$18&lt;BQ$24,0,IF($N$18&gt;BQ$25,0,$BK151))</f>
        <v>0</v>
      </c>
      <c r="BR151" s="29">
        <f t="shared" ref="BR151:BR165" si="268">SUM(BL151:BQ151)</f>
        <v>0</v>
      </c>
      <c r="BT151" s="28">
        <v>4</v>
      </c>
    </row>
    <row r="152" spans="1:72" ht="11.25" customHeight="1">
      <c r="A152" s="84" t="s">
        <v>235</v>
      </c>
      <c r="B152" s="44" t="s">
        <v>236</v>
      </c>
      <c r="C152" s="39"/>
      <c r="D152" s="39">
        <f t="shared" si="251"/>
        <v>13</v>
      </c>
      <c r="E152" s="472" t="s">
        <v>101</v>
      </c>
      <c r="F152" s="473">
        <f t="shared" si="252"/>
        <v>0</v>
      </c>
      <c r="G152" s="42">
        <v>72</v>
      </c>
      <c r="H152" s="62"/>
      <c r="I152" s="68">
        <v>1730657</v>
      </c>
      <c r="J152" s="61"/>
      <c r="K152" s="351">
        <v>46174</v>
      </c>
      <c r="L152" s="352"/>
      <c r="M152" s="61"/>
      <c r="N152" s="351">
        <v>46223</v>
      </c>
      <c r="O152" s="352"/>
      <c r="P152" s="33"/>
      <c r="Q152" s="37"/>
      <c r="R152" s="36">
        <f t="shared" si="253"/>
        <v>0</v>
      </c>
      <c r="S152" s="33"/>
      <c r="T152" s="37"/>
      <c r="U152" s="36">
        <f t="shared" si="254"/>
        <v>0</v>
      </c>
      <c r="V152" s="33"/>
      <c r="W152" s="37"/>
      <c r="X152" s="36">
        <f t="shared" si="255"/>
        <v>0</v>
      </c>
      <c r="Y152" s="33"/>
      <c r="Z152" s="37"/>
      <c r="AA152" s="36">
        <f t="shared" si="256"/>
        <v>0</v>
      </c>
      <c r="AB152" s="33"/>
      <c r="AC152" s="33"/>
      <c r="AD152" s="35"/>
      <c r="AE152" s="34"/>
      <c r="AF152" s="33"/>
      <c r="AG152" s="16">
        <f t="shared" si="257"/>
        <v>0</v>
      </c>
      <c r="AH152" s="16"/>
      <c r="AI152" s="32"/>
      <c r="AJ152" s="32">
        <f t="shared" si="228"/>
        <v>0</v>
      </c>
      <c r="AK152" s="32"/>
      <c r="AL152" s="32">
        <f t="shared" si="229"/>
        <v>0</v>
      </c>
      <c r="AM152" s="32"/>
      <c r="AN152" s="32">
        <f t="shared" si="230"/>
        <v>0</v>
      </c>
      <c r="AO152" s="32"/>
      <c r="AP152" s="32">
        <f t="shared" si="231"/>
        <v>0</v>
      </c>
      <c r="AQ152" s="32"/>
      <c r="AR152" s="330">
        <f t="shared" si="232"/>
        <v>0</v>
      </c>
      <c r="AS152" s="32"/>
      <c r="AT152" s="32"/>
      <c r="AU152" s="31">
        <f t="shared" si="258"/>
        <v>0</v>
      </c>
      <c r="AV152" s="32"/>
      <c r="AW152" s="31">
        <f t="shared" si="259"/>
        <v>0</v>
      </c>
      <c r="AX152" s="32"/>
      <c r="AY152" s="31">
        <f t="shared" si="260"/>
        <v>0</v>
      </c>
      <c r="AZ152" s="32"/>
      <c r="BA152" s="31">
        <f t="shared" si="261"/>
        <v>0</v>
      </c>
      <c r="BB152" s="32"/>
      <c r="BC152" s="31">
        <f t="shared" si="262"/>
        <v>0</v>
      </c>
      <c r="BF152" s="30"/>
      <c r="BG152" s="30"/>
      <c r="BH152" s="30"/>
      <c r="BI152" s="30"/>
      <c r="BJ152" s="30"/>
      <c r="BK152" s="30"/>
      <c r="BL152" s="30"/>
      <c r="BM152" s="30">
        <f t="shared" si="263"/>
        <v>0</v>
      </c>
      <c r="BN152" s="30">
        <f t="shared" si="264"/>
        <v>0</v>
      </c>
      <c r="BO152" s="30">
        <f t="shared" si="265"/>
        <v>0</v>
      </c>
      <c r="BP152" s="30">
        <f t="shared" si="266"/>
        <v>0</v>
      </c>
      <c r="BQ152" s="30">
        <f t="shared" si="267"/>
        <v>0</v>
      </c>
      <c r="BR152" s="29">
        <f t="shared" si="268"/>
        <v>0</v>
      </c>
      <c r="BT152" s="28">
        <v>13</v>
      </c>
    </row>
    <row r="153" spans="1:72" ht="11.25" customHeight="1">
      <c r="A153" s="84" t="s">
        <v>237</v>
      </c>
      <c r="B153" s="44" t="s">
        <v>238</v>
      </c>
      <c r="C153" s="39"/>
      <c r="D153" s="39">
        <f t="shared" si="251"/>
        <v>9</v>
      </c>
      <c r="E153" s="472" t="s">
        <v>101</v>
      </c>
      <c r="F153" s="473">
        <f t="shared" si="252"/>
        <v>0</v>
      </c>
      <c r="G153" s="42">
        <v>72</v>
      </c>
      <c r="H153" s="62"/>
      <c r="I153" s="68">
        <v>1730707</v>
      </c>
      <c r="J153" s="61"/>
      <c r="K153" s="351">
        <v>46174</v>
      </c>
      <c r="L153" s="352"/>
      <c r="M153" s="61"/>
      <c r="N153" s="351">
        <v>46223</v>
      </c>
      <c r="O153" s="352"/>
      <c r="P153" s="33"/>
      <c r="Q153" s="37"/>
      <c r="R153" s="36">
        <f t="shared" si="253"/>
        <v>0</v>
      </c>
      <c r="S153" s="33"/>
      <c r="T153" s="37"/>
      <c r="U153" s="36">
        <f t="shared" si="254"/>
        <v>0</v>
      </c>
      <c r="V153" s="33"/>
      <c r="W153" s="37"/>
      <c r="X153" s="36">
        <f t="shared" si="255"/>
        <v>0</v>
      </c>
      <c r="Y153" s="33"/>
      <c r="Z153" s="37"/>
      <c r="AA153" s="36">
        <f t="shared" si="256"/>
        <v>0</v>
      </c>
      <c r="AB153" s="33"/>
      <c r="AC153" s="33"/>
      <c r="AD153" s="35"/>
      <c r="AE153" s="34"/>
      <c r="AF153" s="33"/>
      <c r="AG153" s="16">
        <f t="shared" si="257"/>
        <v>0</v>
      </c>
      <c r="AH153" s="16"/>
      <c r="AI153" s="32"/>
      <c r="AJ153" s="32">
        <f t="shared" si="228"/>
        <v>0</v>
      </c>
      <c r="AK153" s="32"/>
      <c r="AL153" s="32">
        <f t="shared" si="229"/>
        <v>0</v>
      </c>
      <c r="AM153" s="32"/>
      <c r="AN153" s="32">
        <f t="shared" si="230"/>
        <v>0</v>
      </c>
      <c r="AO153" s="32"/>
      <c r="AP153" s="32">
        <f t="shared" si="231"/>
        <v>0</v>
      </c>
      <c r="AQ153" s="32"/>
      <c r="AR153" s="330">
        <f t="shared" si="232"/>
        <v>0</v>
      </c>
      <c r="AS153" s="32"/>
      <c r="AT153" s="32"/>
      <c r="AU153" s="31">
        <f t="shared" si="258"/>
        <v>0</v>
      </c>
      <c r="AV153" s="32"/>
      <c r="AW153" s="31">
        <f t="shared" si="259"/>
        <v>0</v>
      </c>
      <c r="AX153" s="32"/>
      <c r="AY153" s="31">
        <f t="shared" si="260"/>
        <v>0</v>
      </c>
      <c r="AZ153" s="32"/>
      <c r="BA153" s="31">
        <f t="shared" si="261"/>
        <v>0</v>
      </c>
      <c r="BB153" s="32"/>
      <c r="BC153" s="31">
        <f t="shared" si="262"/>
        <v>0</v>
      </c>
      <c r="BF153" s="30"/>
      <c r="BG153" s="30"/>
      <c r="BH153" s="30"/>
      <c r="BI153" s="30"/>
      <c r="BJ153" s="30"/>
      <c r="BK153" s="30"/>
      <c r="BL153" s="30"/>
      <c r="BM153" s="30">
        <f t="shared" si="263"/>
        <v>0</v>
      </c>
      <c r="BN153" s="30">
        <f t="shared" si="264"/>
        <v>0</v>
      </c>
      <c r="BO153" s="30">
        <f t="shared" si="265"/>
        <v>0</v>
      </c>
      <c r="BP153" s="30">
        <f t="shared" si="266"/>
        <v>0</v>
      </c>
      <c r="BQ153" s="30">
        <f t="shared" si="267"/>
        <v>0</v>
      </c>
      <c r="BR153" s="29">
        <f t="shared" si="268"/>
        <v>0</v>
      </c>
      <c r="BT153" s="28">
        <v>9</v>
      </c>
    </row>
    <row r="154" spans="1:72" ht="11.25" customHeight="1">
      <c r="A154" s="84" t="s">
        <v>239</v>
      </c>
      <c r="B154" s="44" t="s">
        <v>240</v>
      </c>
      <c r="C154" s="39"/>
      <c r="D154" s="39" t="str">
        <f t="shared" si="251"/>
        <v>S/O</v>
      </c>
      <c r="E154" s="472" t="s">
        <v>101</v>
      </c>
      <c r="F154" s="473">
        <f t="shared" si="252"/>
        <v>0</v>
      </c>
      <c r="G154" s="42">
        <v>72</v>
      </c>
      <c r="H154" s="62"/>
      <c r="I154" s="68">
        <v>1730917</v>
      </c>
      <c r="J154" s="61"/>
      <c r="K154" s="351">
        <v>46174</v>
      </c>
      <c r="L154" s="352"/>
      <c r="M154" s="61"/>
      <c r="N154" s="351">
        <v>46223</v>
      </c>
      <c r="O154" s="352"/>
      <c r="P154" s="33"/>
      <c r="Q154" s="37"/>
      <c r="R154" s="36">
        <f t="shared" si="253"/>
        <v>0</v>
      </c>
      <c r="S154" s="33"/>
      <c r="T154" s="37"/>
      <c r="U154" s="36">
        <f t="shared" si="254"/>
        <v>0</v>
      </c>
      <c r="V154" s="33"/>
      <c r="W154" s="37"/>
      <c r="X154" s="36">
        <f t="shared" si="255"/>
        <v>0</v>
      </c>
      <c r="Y154" s="33"/>
      <c r="Z154" s="37"/>
      <c r="AA154" s="36">
        <f t="shared" si="256"/>
        <v>0</v>
      </c>
      <c r="AB154" s="33"/>
      <c r="AC154" s="33"/>
      <c r="AD154" s="35"/>
      <c r="AE154" s="34"/>
      <c r="AF154" s="33"/>
      <c r="AG154" s="16">
        <f t="shared" si="257"/>
        <v>0</v>
      </c>
      <c r="AH154" s="16"/>
      <c r="AI154" s="32"/>
      <c r="AJ154" s="32">
        <f t="shared" si="228"/>
        <v>0</v>
      </c>
      <c r="AK154" s="32"/>
      <c r="AL154" s="32">
        <f t="shared" si="229"/>
        <v>0</v>
      </c>
      <c r="AM154" s="32"/>
      <c r="AN154" s="32">
        <f t="shared" si="230"/>
        <v>0</v>
      </c>
      <c r="AO154" s="32"/>
      <c r="AP154" s="32">
        <f t="shared" si="231"/>
        <v>0</v>
      </c>
      <c r="AQ154" s="32"/>
      <c r="AR154" s="330">
        <f t="shared" si="232"/>
        <v>0</v>
      </c>
      <c r="AS154" s="32"/>
      <c r="AT154" s="32"/>
      <c r="AU154" s="31">
        <f t="shared" si="258"/>
        <v>0</v>
      </c>
      <c r="AV154" s="32"/>
      <c r="AW154" s="31">
        <f t="shared" si="259"/>
        <v>0</v>
      </c>
      <c r="AX154" s="32"/>
      <c r="AY154" s="31">
        <f t="shared" si="260"/>
        <v>0</v>
      </c>
      <c r="AZ154" s="32"/>
      <c r="BA154" s="31">
        <f t="shared" si="261"/>
        <v>0</v>
      </c>
      <c r="BB154" s="32"/>
      <c r="BC154" s="31">
        <f t="shared" si="262"/>
        <v>0</v>
      </c>
      <c r="BF154" s="30"/>
      <c r="BG154" s="30"/>
      <c r="BH154" s="30"/>
      <c r="BI154" s="30"/>
      <c r="BJ154" s="30"/>
      <c r="BK154" s="30"/>
      <c r="BL154" s="30"/>
      <c r="BM154" s="30">
        <f t="shared" si="263"/>
        <v>0</v>
      </c>
      <c r="BN154" s="30">
        <f t="shared" si="264"/>
        <v>0</v>
      </c>
      <c r="BO154" s="30">
        <f t="shared" si="265"/>
        <v>0</v>
      </c>
      <c r="BP154" s="30">
        <f t="shared" si="266"/>
        <v>0</v>
      </c>
      <c r="BQ154" s="30">
        <f t="shared" si="267"/>
        <v>0</v>
      </c>
      <c r="BR154" s="29">
        <f t="shared" si="268"/>
        <v>0</v>
      </c>
      <c r="BT154" s="28" t="s">
        <v>742</v>
      </c>
    </row>
    <row r="155" spans="1:72" ht="11.25" customHeight="1">
      <c r="A155" s="84" t="s">
        <v>241</v>
      </c>
      <c r="B155" s="44" t="s">
        <v>242</v>
      </c>
      <c r="C155" s="39"/>
      <c r="D155" s="39">
        <f t="shared" si="251"/>
        <v>17</v>
      </c>
      <c r="E155" s="472" t="s">
        <v>101</v>
      </c>
      <c r="F155" s="473">
        <f t="shared" si="252"/>
        <v>0</v>
      </c>
      <c r="G155" s="42">
        <v>72</v>
      </c>
      <c r="H155" s="62"/>
      <c r="I155" s="68">
        <v>1730907</v>
      </c>
      <c r="J155" s="61"/>
      <c r="K155" s="351">
        <v>46174</v>
      </c>
      <c r="L155" s="352"/>
      <c r="M155" s="61"/>
      <c r="N155" s="351">
        <v>46223</v>
      </c>
      <c r="O155" s="352"/>
      <c r="P155" s="33"/>
      <c r="Q155" s="37"/>
      <c r="R155" s="36">
        <f t="shared" si="253"/>
        <v>0</v>
      </c>
      <c r="S155" s="33"/>
      <c r="T155" s="37"/>
      <c r="U155" s="36">
        <f t="shared" si="254"/>
        <v>0</v>
      </c>
      <c r="V155" s="33"/>
      <c r="W155" s="37"/>
      <c r="X155" s="36">
        <f t="shared" si="255"/>
        <v>0</v>
      </c>
      <c r="Y155" s="33"/>
      <c r="Z155" s="37"/>
      <c r="AA155" s="36">
        <f t="shared" si="256"/>
        <v>0</v>
      </c>
      <c r="AB155" s="33"/>
      <c r="AC155" s="33"/>
      <c r="AD155" s="35"/>
      <c r="AE155" s="34"/>
      <c r="AF155" s="33"/>
      <c r="AG155" s="16">
        <f t="shared" si="257"/>
        <v>0</v>
      </c>
      <c r="AH155" s="16"/>
      <c r="AI155" s="32"/>
      <c r="AJ155" s="32">
        <f t="shared" si="228"/>
        <v>0</v>
      </c>
      <c r="AK155" s="32"/>
      <c r="AL155" s="32">
        <f t="shared" si="229"/>
        <v>0</v>
      </c>
      <c r="AM155" s="32"/>
      <c r="AN155" s="32">
        <f t="shared" si="230"/>
        <v>0</v>
      </c>
      <c r="AO155" s="32"/>
      <c r="AP155" s="32">
        <f t="shared" si="231"/>
        <v>0</v>
      </c>
      <c r="AQ155" s="32"/>
      <c r="AR155" s="330">
        <f t="shared" si="232"/>
        <v>0</v>
      </c>
      <c r="AS155" s="32"/>
      <c r="AT155" s="32"/>
      <c r="AU155" s="31">
        <f t="shared" si="258"/>
        <v>0</v>
      </c>
      <c r="AV155" s="32"/>
      <c r="AW155" s="31">
        <f t="shared" si="259"/>
        <v>0</v>
      </c>
      <c r="AX155" s="32"/>
      <c r="AY155" s="31">
        <f t="shared" si="260"/>
        <v>0</v>
      </c>
      <c r="AZ155" s="32"/>
      <c r="BA155" s="31">
        <f t="shared" si="261"/>
        <v>0</v>
      </c>
      <c r="BB155" s="32"/>
      <c r="BC155" s="31">
        <f t="shared" si="262"/>
        <v>0</v>
      </c>
      <c r="BF155" s="30"/>
      <c r="BG155" s="30"/>
      <c r="BH155" s="30"/>
      <c r="BI155" s="30"/>
      <c r="BJ155" s="30"/>
      <c r="BK155" s="30"/>
      <c r="BL155" s="30"/>
      <c r="BM155" s="30">
        <f t="shared" si="263"/>
        <v>0</v>
      </c>
      <c r="BN155" s="30">
        <f t="shared" si="264"/>
        <v>0</v>
      </c>
      <c r="BO155" s="30">
        <f t="shared" si="265"/>
        <v>0</v>
      </c>
      <c r="BP155" s="30">
        <f t="shared" si="266"/>
        <v>0</v>
      </c>
      <c r="BQ155" s="30">
        <f t="shared" si="267"/>
        <v>0</v>
      </c>
      <c r="BR155" s="29">
        <f t="shared" si="268"/>
        <v>0</v>
      </c>
      <c r="BT155" s="28">
        <v>17</v>
      </c>
    </row>
    <row r="156" spans="1:72" ht="11.25" customHeight="1">
      <c r="A156" s="84" t="s">
        <v>243</v>
      </c>
      <c r="B156" s="44" t="s">
        <v>153</v>
      </c>
      <c r="C156" s="39"/>
      <c r="D156" s="39">
        <f t="shared" si="251"/>
        <v>22</v>
      </c>
      <c r="E156" s="472" t="s">
        <v>101</v>
      </c>
      <c r="F156" s="473">
        <f t="shared" si="252"/>
        <v>0</v>
      </c>
      <c r="G156" s="42">
        <v>72</v>
      </c>
      <c r="H156" s="62"/>
      <c r="I156" s="68">
        <v>1730957</v>
      </c>
      <c r="J156" s="61"/>
      <c r="K156" s="351">
        <v>46174</v>
      </c>
      <c r="L156" s="352"/>
      <c r="M156" s="61"/>
      <c r="N156" s="351">
        <v>46223</v>
      </c>
      <c r="O156" s="352"/>
      <c r="P156" s="33"/>
      <c r="Q156" s="37"/>
      <c r="R156" s="36">
        <f t="shared" si="253"/>
        <v>0</v>
      </c>
      <c r="S156" s="33"/>
      <c r="T156" s="37"/>
      <c r="U156" s="36">
        <f t="shared" si="254"/>
        <v>0</v>
      </c>
      <c r="V156" s="33"/>
      <c r="W156" s="37"/>
      <c r="X156" s="36">
        <f t="shared" si="255"/>
        <v>0</v>
      </c>
      <c r="Y156" s="33"/>
      <c r="Z156" s="37"/>
      <c r="AA156" s="36">
        <f t="shared" si="256"/>
        <v>0</v>
      </c>
      <c r="AB156" s="33"/>
      <c r="AC156" s="33"/>
      <c r="AD156" s="35"/>
      <c r="AE156" s="34"/>
      <c r="AF156" s="33"/>
      <c r="AG156" s="16">
        <f t="shared" si="257"/>
        <v>0</v>
      </c>
      <c r="AH156" s="16"/>
      <c r="AI156" s="32"/>
      <c r="AJ156" s="32">
        <f t="shared" si="228"/>
        <v>0</v>
      </c>
      <c r="AK156" s="32"/>
      <c r="AL156" s="32">
        <f t="shared" si="229"/>
        <v>0</v>
      </c>
      <c r="AM156" s="32"/>
      <c r="AN156" s="32">
        <f t="shared" si="230"/>
        <v>0</v>
      </c>
      <c r="AO156" s="32"/>
      <c r="AP156" s="32">
        <f t="shared" si="231"/>
        <v>0</v>
      </c>
      <c r="AQ156" s="32"/>
      <c r="AR156" s="330">
        <f t="shared" si="232"/>
        <v>0</v>
      </c>
      <c r="AS156" s="32"/>
      <c r="AT156" s="32"/>
      <c r="AU156" s="31">
        <f t="shared" si="258"/>
        <v>0</v>
      </c>
      <c r="AV156" s="32"/>
      <c r="AW156" s="31">
        <f t="shared" si="259"/>
        <v>0</v>
      </c>
      <c r="AX156" s="32"/>
      <c r="AY156" s="31">
        <f t="shared" si="260"/>
        <v>0</v>
      </c>
      <c r="AZ156" s="32"/>
      <c r="BA156" s="31">
        <f t="shared" si="261"/>
        <v>0</v>
      </c>
      <c r="BB156" s="32"/>
      <c r="BC156" s="31">
        <f t="shared" si="262"/>
        <v>0</v>
      </c>
      <c r="BF156" s="30"/>
      <c r="BG156" s="30"/>
      <c r="BH156" s="30"/>
      <c r="BI156" s="30"/>
      <c r="BJ156" s="30"/>
      <c r="BK156" s="30"/>
      <c r="BL156" s="30"/>
      <c r="BM156" s="30">
        <f t="shared" si="263"/>
        <v>0</v>
      </c>
      <c r="BN156" s="30">
        <f t="shared" si="264"/>
        <v>0</v>
      </c>
      <c r="BO156" s="30">
        <f t="shared" si="265"/>
        <v>0</v>
      </c>
      <c r="BP156" s="30">
        <f t="shared" si="266"/>
        <v>0</v>
      </c>
      <c r="BQ156" s="30">
        <f t="shared" si="267"/>
        <v>0</v>
      </c>
      <c r="BR156" s="29">
        <f t="shared" si="268"/>
        <v>0</v>
      </c>
      <c r="BT156" s="28">
        <v>22</v>
      </c>
    </row>
    <row r="157" spans="1:72" ht="11.25" customHeight="1">
      <c r="A157" s="84" t="s">
        <v>244</v>
      </c>
      <c r="B157" s="44" t="s">
        <v>245</v>
      </c>
      <c r="C157" s="39"/>
      <c r="D157" s="39">
        <f t="shared" si="251"/>
        <v>18</v>
      </c>
      <c r="E157" s="472" t="s">
        <v>101</v>
      </c>
      <c r="F157" s="473">
        <f t="shared" si="252"/>
        <v>0</v>
      </c>
      <c r="G157" s="42">
        <v>72</v>
      </c>
      <c r="H157" s="62"/>
      <c r="I157" s="68">
        <v>1731027</v>
      </c>
      <c r="J157" s="61"/>
      <c r="K157" s="351">
        <v>46174</v>
      </c>
      <c r="L157" s="352"/>
      <c r="M157" s="61"/>
      <c r="N157" s="351">
        <v>46223</v>
      </c>
      <c r="O157" s="352"/>
      <c r="P157" s="33"/>
      <c r="Q157" s="37"/>
      <c r="R157" s="36">
        <f t="shared" si="253"/>
        <v>0</v>
      </c>
      <c r="S157" s="33"/>
      <c r="T157" s="37"/>
      <c r="U157" s="36">
        <f t="shared" si="254"/>
        <v>0</v>
      </c>
      <c r="V157" s="33"/>
      <c r="W157" s="37"/>
      <c r="X157" s="36">
        <f t="shared" si="255"/>
        <v>0</v>
      </c>
      <c r="Y157" s="33"/>
      <c r="Z157" s="37"/>
      <c r="AA157" s="36">
        <f t="shared" si="256"/>
        <v>0</v>
      </c>
      <c r="AB157" s="33"/>
      <c r="AC157" s="33"/>
      <c r="AD157" s="35"/>
      <c r="AE157" s="34"/>
      <c r="AF157" s="33"/>
      <c r="AG157" s="16">
        <f t="shared" si="257"/>
        <v>0</v>
      </c>
      <c r="AH157" s="16"/>
      <c r="AI157" s="32"/>
      <c r="AJ157" s="32">
        <f t="shared" si="228"/>
        <v>0</v>
      </c>
      <c r="AK157" s="32"/>
      <c r="AL157" s="32">
        <f t="shared" si="229"/>
        <v>0</v>
      </c>
      <c r="AM157" s="32"/>
      <c r="AN157" s="32">
        <f t="shared" si="230"/>
        <v>0</v>
      </c>
      <c r="AO157" s="32"/>
      <c r="AP157" s="32">
        <f t="shared" si="231"/>
        <v>0</v>
      </c>
      <c r="AQ157" s="32"/>
      <c r="AR157" s="330">
        <f t="shared" si="232"/>
        <v>0</v>
      </c>
      <c r="AS157" s="32"/>
      <c r="AT157" s="32"/>
      <c r="AU157" s="31">
        <f t="shared" si="258"/>
        <v>0</v>
      </c>
      <c r="AV157" s="32"/>
      <c r="AW157" s="31">
        <f t="shared" si="259"/>
        <v>0</v>
      </c>
      <c r="AX157" s="32"/>
      <c r="AY157" s="31">
        <f t="shared" si="260"/>
        <v>0</v>
      </c>
      <c r="AZ157" s="32"/>
      <c r="BA157" s="31">
        <f t="shared" si="261"/>
        <v>0</v>
      </c>
      <c r="BB157" s="32"/>
      <c r="BC157" s="31">
        <f t="shared" si="262"/>
        <v>0</v>
      </c>
      <c r="BF157" s="30"/>
      <c r="BG157" s="30"/>
      <c r="BH157" s="30"/>
      <c r="BI157" s="30"/>
      <c r="BJ157" s="30"/>
      <c r="BK157" s="30"/>
      <c r="BL157" s="30"/>
      <c r="BM157" s="30">
        <f t="shared" si="263"/>
        <v>0</v>
      </c>
      <c r="BN157" s="30">
        <f t="shared" si="264"/>
        <v>0</v>
      </c>
      <c r="BO157" s="30">
        <f t="shared" si="265"/>
        <v>0</v>
      </c>
      <c r="BP157" s="30">
        <f t="shared" si="266"/>
        <v>0</v>
      </c>
      <c r="BQ157" s="30">
        <f t="shared" si="267"/>
        <v>0</v>
      </c>
      <c r="BR157" s="29">
        <f t="shared" si="268"/>
        <v>0</v>
      </c>
      <c r="BT157" s="28">
        <v>18</v>
      </c>
    </row>
    <row r="158" spans="1:72" ht="11.25" customHeight="1">
      <c r="A158" s="84" t="s">
        <v>246</v>
      </c>
      <c r="B158" s="44" t="s">
        <v>247</v>
      </c>
      <c r="C158" s="39"/>
      <c r="D158" s="39">
        <f t="shared" si="251"/>
        <v>19</v>
      </c>
      <c r="E158" s="472" t="s">
        <v>101</v>
      </c>
      <c r="F158" s="473">
        <f t="shared" si="252"/>
        <v>0</v>
      </c>
      <c r="G158" s="42">
        <v>72</v>
      </c>
      <c r="H158" s="62"/>
      <c r="I158" s="68">
        <v>1731047</v>
      </c>
      <c r="J158" s="61"/>
      <c r="K158" s="351">
        <v>46174</v>
      </c>
      <c r="L158" s="352"/>
      <c r="M158" s="61"/>
      <c r="N158" s="351">
        <v>46223</v>
      </c>
      <c r="O158" s="352"/>
      <c r="P158" s="33"/>
      <c r="Q158" s="37"/>
      <c r="R158" s="36">
        <f t="shared" si="253"/>
        <v>0</v>
      </c>
      <c r="S158" s="33"/>
      <c r="T158" s="37"/>
      <c r="U158" s="36">
        <f t="shared" si="254"/>
        <v>0</v>
      </c>
      <c r="V158" s="33"/>
      <c r="W158" s="37"/>
      <c r="X158" s="36">
        <f t="shared" si="255"/>
        <v>0</v>
      </c>
      <c r="Y158" s="33"/>
      <c r="Z158" s="37"/>
      <c r="AA158" s="36">
        <f t="shared" si="256"/>
        <v>0</v>
      </c>
      <c r="AB158" s="33"/>
      <c r="AC158" s="33"/>
      <c r="AD158" s="35"/>
      <c r="AE158" s="34"/>
      <c r="AF158" s="33"/>
      <c r="AG158" s="16">
        <f t="shared" si="257"/>
        <v>0</v>
      </c>
      <c r="AH158" s="16"/>
      <c r="AI158" s="32"/>
      <c r="AJ158" s="32">
        <f t="shared" si="228"/>
        <v>0</v>
      </c>
      <c r="AK158" s="32"/>
      <c r="AL158" s="32">
        <f t="shared" si="229"/>
        <v>0</v>
      </c>
      <c r="AM158" s="32"/>
      <c r="AN158" s="32">
        <f t="shared" si="230"/>
        <v>0</v>
      </c>
      <c r="AO158" s="32"/>
      <c r="AP158" s="32">
        <f t="shared" si="231"/>
        <v>0</v>
      </c>
      <c r="AQ158" s="32"/>
      <c r="AR158" s="330">
        <f t="shared" si="232"/>
        <v>0</v>
      </c>
      <c r="AS158" s="32"/>
      <c r="AT158" s="32"/>
      <c r="AU158" s="31">
        <f t="shared" si="258"/>
        <v>0</v>
      </c>
      <c r="AV158" s="32"/>
      <c r="AW158" s="31">
        <f t="shared" si="259"/>
        <v>0</v>
      </c>
      <c r="AX158" s="32"/>
      <c r="AY158" s="31">
        <f t="shared" si="260"/>
        <v>0</v>
      </c>
      <c r="AZ158" s="32"/>
      <c r="BA158" s="31">
        <f t="shared" si="261"/>
        <v>0</v>
      </c>
      <c r="BB158" s="32"/>
      <c r="BC158" s="31">
        <f t="shared" si="262"/>
        <v>0</v>
      </c>
      <c r="BF158" s="30"/>
      <c r="BG158" s="30"/>
      <c r="BH158" s="30"/>
      <c r="BI158" s="30"/>
      <c r="BJ158" s="30"/>
      <c r="BK158" s="30"/>
      <c r="BL158" s="30"/>
      <c r="BM158" s="30">
        <f t="shared" si="263"/>
        <v>0</v>
      </c>
      <c r="BN158" s="30">
        <f t="shared" si="264"/>
        <v>0</v>
      </c>
      <c r="BO158" s="30">
        <f t="shared" si="265"/>
        <v>0</v>
      </c>
      <c r="BP158" s="30">
        <f t="shared" si="266"/>
        <v>0</v>
      </c>
      <c r="BQ158" s="30">
        <f t="shared" si="267"/>
        <v>0</v>
      </c>
      <c r="BR158" s="29">
        <f t="shared" si="268"/>
        <v>0</v>
      </c>
      <c r="BT158" s="28">
        <v>19</v>
      </c>
    </row>
    <row r="159" spans="1:72" ht="11.25" customHeight="1">
      <c r="A159" s="84" t="s">
        <v>248</v>
      </c>
      <c r="B159" s="44" t="s">
        <v>249</v>
      </c>
      <c r="C159" s="39"/>
      <c r="D159" s="39">
        <f t="shared" si="251"/>
        <v>3</v>
      </c>
      <c r="E159" s="472" t="s">
        <v>101</v>
      </c>
      <c r="F159" s="473">
        <f t="shared" si="252"/>
        <v>0</v>
      </c>
      <c r="G159" s="42">
        <v>72</v>
      </c>
      <c r="H159" s="62"/>
      <c r="I159" s="68">
        <v>1730997</v>
      </c>
      <c r="J159" s="61"/>
      <c r="K159" s="351">
        <v>46174</v>
      </c>
      <c r="L159" s="352"/>
      <c r="M159" s="61"/>
      <c r="N159" s="351">
        <v>46223</v>
      </c>
      <c r="O159" s="352"/>
      <c r="P159" s="33"/>
      <c r="Q159" s="37"/>
      <c r="R159" s="36">
        <f t="shared" si="253"/>
        <v>0</v>
      </c>
      <c r="S159" s="33"/>
      <c r="T159" s="37"/>
      <c r="U159" s="36">
        <f t="shared" si="254"/>
        <v>0</v>
      </c>
      <c r="V159" s="33"/>
      <c r="W159" s="37"/>
      <c r="X159" s="36">
        <f t="shared" si="255"/>
        <v>0</v>
      </c>
      <c r="Y159" s="33"/>
      <c r="Z159" s="37"/>
      <c r="AA159" s="36">
        <f t="shared" si="256"/>
        <v>0</v>
      </c>
      <c r="AB159" s="33"/>
      <c r="AC159" s="33"/>
      <c r="AD159" s="35"/>
      <c r="AE159" s="34"/>
      <c r="AF159" s="33"/>
      <c r="AG159" s="16">
        <f t="shared" si="257"/>
        <v>0</v>
      </c>
      <c r="AH159" s="16"/>
      <c r="AI159" s="32"/>
      <c r="AJ159" s="32">
        <f t="shared" si="228"/>
        <v>0</v>
      </c>
      <c r="AK159" s="32"/>
      <c r="AL159" s="32">
        <f t="shared" si="229"/>
        <v>0</v>
      </c>
      <c r="AM159" s="32"/>
      <c r="AN159" s="32">
        <f t="shared" si="230"/>
        <v>0</v>
      </c>
      <c r="AO159" s="32"/>
      <c r="AP159" s="32">
        <f t="shared" si="231"/>
        <v>0</v>
      </c>
      <c r="AQ159" s="32"/>
      <c r="AR159" s="330">
        <f t="shared" si="232"/>
        <v>0</v>
      </c>
      <c r="AS159" s="32"/>
      <c r="AT159" s="32"/>
      <c r="AU159" s="31">
        <f t="shared" si="258"/>
        <v>0</v>
      </c>
      <c r="AV159" s="32"/>
      <c r="AW159" s="31">
        <f t="shared" si="259"/>
        <v>0</v>
      </c>
      <c r="AX159" s="32"/>
      <c r="AY159" s="31">
        <f t="shared" si="260"/>
        <v>0</v>
      </c>
      <c r="AZ159" s="32"/>
      <c r="BA159" s="31">
        <f t="shared" si="261"/>
        <v>0</v>
      </c>
      <c r="BB159" s="32"/>
      <c r="BC159" s="31">
        <f t="shared" si="262"/>
        <v>0</v>
      </c>
      <c r="BF159" s="30"/>
      <c r="BG159" s="30"/>
      <c r="BH159" s="30"/>
      <c r="BI159" s="30"/>
      <c r="BJ159" s="30"/>
      <c r="BK159" s="30"/>
      <c r="BL159" s="30"/>
      <c r="BM159" s="30">
        <f t="shared" si="263"/>
        <v>0</v>
      </c>
      <c r="BN159" s="30">
        <f t="shared" si="264"/>
        <v>0</v>
      </c>
      <c r="BO159" s="30">
        <f t="shared" si="265"/>
        <v>0</v>
      </c>
      <c r="BP159" s="30">
        <f t="shared" si="266"/>
        <v>0</v>
      </c>
      <c r="BQ159" s="30">
        <f t="shared" si="267"/>
        <v>0</v>
      </c>
      <c r="BR159" s="29">
        <f t="shared" si="268"/>
        <v>0</v>
      </c>
      <c r="BT159" s="28">
        <v>3</v>
      </c>
    </row>
    <row r="160" spans="1:72" ht="11.25" customHeight="1">
      <c r="A160" s="77" t="s">
        <v>250</v>
      </c>
      <c r="B160" s="76"/>
      <c r="C160" s="89"/>
      <c r="D160" s="52"/>
      <c r="E160" s="472"/>
      <c r="F160" s="473"/>
      <c r="G160" s="50"/>
      <c r="H160" s="49"/>
      <c r="I160" s="48"/>
      <c r="J160" s="16"/>
      <c r="K160" s="353"/>
      <c r="L160" s="353"/>
      <c r="M160" s="16"/>
      <c r="N160" s="353"/>
      <c r="O160" s="353"/>
      <c r="P160" s="33"/>
      <c r="Q160" s="16"/>
      <c r="R160" s="64"/>
      <c r="S160" s="33"/>
      <c r="T160" s="16"/>
      <c r="U160" s="64"/>
      <c r="V160" s="33"/>
      <c r="W160" s="16"/>
      <c r="X160" s="64"/>
      <c r="Y160" s="33"/>
      <c r="Z160" s="16"/>
      <c r="AA160" s="64"/>
      <c r="AB160" s="33"/>
      <c r="AC160" s="33"/>
      <c r="AD160" s="47"/>
      <c r="AE160" s="46"/>
      <c r="AF160" s="33"/>
      <c r="AG160" s="16">
        <f>SUM(AG161:AG165)</f>
        <v>0</v>
      </c>
      <c r="AH160" s="16"/>
      <c r="AI160" s="32"/>
      <c r="AJ160" s="32">
        <f t="shared" ref="AJ160:AJ161" si="269">Q160*G160</f>
        <v>0</v>
      </c>
      <c r="AK160" s="32"/>
      <c r="AL160" s="32">
        <f t="shared" ref="AL160:AL161" si="270">T160*G160</f>
        <v>0</v>
      </c>
      <c r="AM160" s="32"/>
      <c r="AN160" s="32">
        <f t="shared" ref="AN160:AN161" si="271">W160*G160</f>
        <v>0</v>
      </c>
      <c r="AO160" s="32"/>
      <c r="AP160" s="32">
        <f t="shared" ref="AP160:AP161" si="272">Z160*G160</f>
        <v>0</v>
      </c>
      <c r="AQ160" s="32"/>
      <c r="AR160" s="330">
        <f t="shared" ref="AR160:AR161" si="273">SUM(AJ160,AL160,AN160,AP160)</f>
        <v>0</v>
      </c>
      <c r="AS160" s="32"/>
      <c r="AT160" s="32"/>
      <c r="AU160" s="31"/>
      <c r="AV160" s="32"/>
      <c r="AW160" s="31"/>
      <c r="AX160" s="32"/>
      <c r="AY160" s="31"/>
      <c r="AZ160" s="32"/>
      <c r="BA160" s="31"/>
      <c r="BB160" s="32"/>
      <c r="BC160" s="31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29"/>
      <c r="BT160" s="28" t="e">
        <v>#N/A</v>
      </c>
    </row>
    <row r="161" spans="1:72" ht="11.25" customHeight="1">
      <c r="A161" s="84" t="s">
        <v>251</v>
      </c>
      <c r="B161" s="44"/>
      <c r="C161" s="43" t="s">
        <v>76</v>
      </c>
      <c r="D161" s="39">
        <f t="shared" ref="D161" si="274">BT161</f>
        <v>23</v>
      </c>
      <c r="E161" s="472" t="s">
        <v>101</v>
      </c>
      <c r="F161" s="473">
        <f t="shared" ref="F161" si="275">BR161</f>
        <v>0</v>
      </c>
      <c r="G161" s="42">
        <v>72</v>
      </c>
      <c r="H161" s="62"/>
      <c r="I161" s="68">
        <v>1731127</v>
      </c>
      <c r="J161" s="61"/>
      <c r="K161" s="351">
        <v>46174</v>
      </c>
      <c r="L161" s="352"/>
      <c r="M161" s="61"/>
      <c r="N161" s="351">
        <v>46223</v>
      </c>
      <c r="O161" s="352"/>
      <c r="P161" s="33"/>
      <c r="Q161" s="37"/>
      <c r="R161" s="36">
        <f t="shared" ref="R161" si="276">IF($D$18="YES", (Q161), (0))</f>
        <v>0</v>
      </c>
      <c r="S161" s="33"/>
      <c r="T161" s="37"/>
      <c r="U161" s="36">
        <f t="shared" ref="U161" si="277">IF($D$18="YES", (T161), (0))</f>
        <v>0</v>
      </c>
      <c r="V161" s="33"/>
      <c r="W161" s="37"/>
      <c r="X161" s="36">
        <f t="shared" ref="X161" si="278">IF($D$18="YES", (W161), (0))</f>
        <v>0</v>
      </c>
      <c r="Y161" s="33"/>
      <c r="Z161" s="37"/>
      <c r="AA161" s="36">
        <f t="shared" ref="AA161" si="279">IF($D$18="YES", (Z161), (0))</f>
        <v>0</v>
      </c>
      <c r="AB161" s="33"/>
      <c r="AC161" s="33"/>
      <c r="AD161" s="35"/>
      <c r="AE161" s="34"/>
      <c r="AF161" s="33"/>
      <c r="AG161" s="16">
        <f t="shared" ref="AG161" si="280">SUM(Q161,R161,T161,U161,W161,X161,Z161,AA161)</f>
        <v>0</v>
      </c>
      <c r="AH161" s="16"/>
      <c r="AI161" s="32"/>
      <c r="AJ161" s="32">
        <f t="shared" si="269"/>
        <v>0</v>
      </c>
      <c r="AK161" s="32"/>
      <c r="AL161" s="32">
        <f t="shared" si="270"/>
        <v>0</v>
      </c>
      <c r="AM161" s="32"/>
      <c r="AN161" s="32">
        <f t="shared" si="271"/>
        <v>0</v>
      </c>
      <c r="AO161" s="32"/>
      <c r="AP161" s="32">
        <f t="shared" si="272"/>
        <v>0</v>
      </c>
      <c r="AQ161" s="32"/>
      <c r="AR161" s="330">
        <f t="shared" si="273"/>
        <v>0</v>
      </c>
      <c r="AS161" s="32"/>
      <c r="AT161" s="32"/>
      <c r="AU161" s="31">
        <f t="shared" ref="AU161" si="281">(Q161*G161)*F161</f>
        <v>0</v>
      </c>
      <c r="AV161" s="32"/>
      <c r="AW161" s="31">
        <f t="shared" ref="AW161" si="282">(T161*G161)*F161</f>
        <v>0</v>
      </c>
      <c r="AX161" s="32"/>
      <c r="AY161" s="31">
        <f t="shared" ref="AY161" si="283">(W161*G161)*F161</f>
        <v>0</v>
      </c>
      <c r="AZ161" s="32"/>
      <c r="BA161" s="31">
        <f t="shared" ref="BA161" si="284">(Z161*G161)*F161</f>
        <v>0</v>
      </c>
      <c r="BB161" s="32"/>
      <c r="BC161" s="31">
        <f t="shared" ref="BC161" si="285">SUM(AT161:BB161)</f>
        <v>0</v>
      </c>
      <c r="BF161" s="30"/>
      <c r="BG161" s="30"/>
      <c r="BH161" s="30"/>
      <c r="BI161" s="30"/>
      <c r="BJ161" s="30"/>
      <c r="BK161" s="30"/>
      <c r="BL161" s="30"/>
      <c r="BM161" s="30">
        <f t="shared" si="263"/>
        <v>0</v>
      </c>
      <c r="BN161" s="30">
        <f t="shared" si="264"/>
        <v>0</v>
      </c>
      <c r="BO161" s="30">
        <f t="shared" si="265"/>
        <v>0</v>
      </c>
      <c r="BP161" s="30">
        <f t="shared" si="266"/>
        <v>0</v>
      </c>
      <c r="BQ161" s="30">
        <f t="shared" si="267"/>
        <v>0</v>
      </c>
      <c r="BR161" s="29">
        <f t="shared" ref="BR161" si="286">SUM(BL161:BQ161)</f>
        <v>0</v>
      </c>
      <c r="BT161" s="28">
        <v>23</v>
      </c>
    </row>
    <row r="162" spans="1:72" ht="11.25" customHeight="1">
      <c r="A162" s="84" t="s">
        <v>252</v>
      </c>
      <c r="B162" s="44"/>
      <c r="C162" s="43" t="s">
        <v>76</v>
      </c>
      <c r="D162" s="39">
        <f t="shared" ref="D162" si="287">BT162</f>
        <v>19</v>
      </c>
      <c r="E162" s="472" t="s">
        <v>101</v>
      </c>
      <c r="F162" s="473">
        <f t="shared" ref="F162" si="288">BR162</f>
        <v>0</v>
      </c>
      <c r="G162" s="42">
        <v>72</v>
      </c>
      <c r="H162" s="62"/>
      <c r="I162" s="68">
        <v>1731137</v>
      </c>
      <c r="J162" s="61"/>
      <c r="K162" s="351">
        <v>46174</v>
      </c>
      <c r="L162" s="352"/>
      <c r="M162" s="61"/>
      <c r="N162" s="351">
        <v>46223</v>
      </c>
      <c r="O162" s="352"/>
      <c r="P162" s="33"/>
      <c r="Q162" s="37"/>
      <c r="R162" s="36">
        <f t="shared" ref="R162" si="289">IF($D$18="YES", (Q162), (0))</f>
        <v>0</v>
      </c>
      <c r="S162" s="33"/>
      <c r="T162" s="37"/>
      <c r="U162" s="36">
        <f t="shared" ref="U162" si="290">IF($D$18="YES", (T162), (0))</f>
        <v>0</v>
      </c>
      <c r="V162" s="33"/>
      <c r="W162" s="37"/>
      <c r="X162" s="36">
        <f t="shared" ref="X162" si="291">IF($D$18="YES", (W162), (0))</f>
        <v>0</v>
      </c>
      <c r="Y162" s="33"/>
      <c r="Z162" s="37"/>
      <c r="AA162" s="36">
        <f t="shared" ref="AA162" si="292">IF($D$18="YES", (Z162), (0))</f>
        <v>0</v>
      </c>
      <c r="AB162" s="33"/>
      <c r="AC162" s="33"/>
      <c r="AD162" s="35"/>
      <c r="AE162" s="34"/>
      <c r="AF162" s="33"/>
      <c r="AG162" s="16">
        <f t="shared" ref="AG162" si="293">SUM(Q162,R162,T162,U162,W162,X162,Z162,AA162)</f>
        <v>0</v>
      </c>
      <c r="AH162" s="16"/>
      <c r="AI162" s="32"/>
      <c r="AJ162" s="32">
        <f t="shared" ref="AJ162" si="294">Q162*G162</f>
        <v>0</v>
      </c>
      <c r="AK162" s="32"/>
      <c r="AL162" s="32">
        <f t="shared" ref="AL162" si="295">T162*G162</f>
        <v>0</v>
      </c>
      <c r="AM162" s="32"/>
      <c r="AN162" s="32">
        <f t="shared" ref="AN162" si="296">W162*G162</f>
        <v>0</v>
      </c>
      <c r="AO162" s="32"/>
      <c r="AP162" s="32">
        <f t="shared" ref="AP162" si="297">Z162*G162</f>
        <v>0</v>
      </c>
      <c r="AQ162" s="32"/>
      <c r="AR162" s="330">
        <f t="shared" ref="AR162" si="298">SUM(AJ162,AL162,AN162,AP162)</f>
        <v>0</v>
      </c>
      <c r="AS162" s="32"/>
      <c r="AT162" s="32"/>
      <c r="AU162" s="31">
        <f t="shared" ref="AU162" si="299">(Q162*G162)*F162</f>
        <v>0</v>
      </c>
      <c r="AV162" s="32"/>
      <c r="AW162" s="31">
        <f t="shared" ref="AW162" si="300">(T162*G162)*F162</f>
        <v>0</v>
      </c>
      <c r="AX162" s="32"/>
      <c r="AY162" s="31">
        <f t="shared" ref="AY162" si="301">(W162*G162)*F162</f>
        <v>0</v>
      </c>
      <c r="AZ162" s="32"/>
      <c r="BA162" s="31">
        <f t="shared" ref="BA162" si="302">(Z162*G162)*F162</f>
        <v>0</v>
      </c>
      <c r="BB162" s="32"/>
      <c r="BC162" s="31">
        <f t="shared" ref="BC162" si="303">SUM(AT162:BB162)</f>
        <v>0</v>
      </c>
      <c r="BF162" s="30"/>
      <c r="BG162" s="30"/>
      <c r="BH162" s="30"/>
      <c r="BI162" s="30"/>
      <c r="BJ162" s="30"/>
      <c r="BK162" s="30"/>
      <c r="BL162" s="30"/>
      <c r="BM162" s="30">
        <f t="shared" si="263"/>
        <v>0</v>
      </c>
      <c r="BN162" s="30">
        <f t="shared" si="264"/>
        <v>0</v>
      </c>
      <c r="BO162" s="30">
        <f t="shared" si="265"/>
        <v>0</v>
      </c>
      <c r="BP162" s="30">
        <f t="shared" si="266"/>
        <v>0</v>
      </c>
      <c r="BQ162" s="30">
        <f t="shared" si="267"/>
        <v>0</v>
      </c>
      <c r="BR162" s="29">
        <f t="shared" ref="BR162" si="304">SUM(BL162:BQ162)</f>
        <v>0</v>
      </c>
      <c r="BT162" s="28">
        <v>19</v>
      </c>
    </row>
    <row r="163" spans="1:72" ht="11.25" customHeight="1">
      <c r="A163" s="84" t="s">
        <v>253</v>
      </c>
      <c r="B163" s="44"/>
      <c r="C163" s="39"/>
      <c r="D163" s="39">
        <f t="shared" si="251"/>
        <v>11</v>
      </c>
      <c r="E163" s="472" t="s">
        <v>101</v>
      </c>
      <c r="F163" s="473">
        <f t="shared" si="252"/>
        <v>0</v>
      </c>
      <c r="G163" s="42">
        <v>72</v>
      </c>
      <c r="H163" s="62"/>
      <c r="I163" s="68">
        <v>1731117</v>
      </c>
      <c r="J163" s="61"/>
      <c r="K163" s="351">
        <v>46174</v>
      </c>
      <c r="L163" s="352"/>
      <c r="M163" s="61"/>
      <c r="N163" s="351">
        <v>46223</v>
      </c>
      <c r="O163" s="352"/>
      <c r="P163" s="33"/>
      <c r="Q163" s="37"/>
      <c r="R163" s="36">
        <f t="shared" si="253"/>
        <v>0</v>
      </c>
      <c r="S163" s="33"/>
      <c r="T163" s="37"/>
      <c r="U163" s="36">
        <f t="shared" si="254"/>
        <v>0</v>
      </c>
      <c r="V163" s="33"/>
      <c r="W163" s="37"/>
      <c r="X163" s="36">
        <f t="shared" si="255"/>
        <v>0</v>
      </c>
      <c r="Y163" s="33"/>
      <c r="Z163" s="37"/>
      <c r="AA163" s="36">
        <f t="shared" si="256"/>
        <v>0</v>
      </c>
      <c r="AB163" s="33"/>
      <c r="AC163" s="33"/>
      <c r="AD163" s="35"/>
      <c r="AE163" s="34"/>
      <c r="AF163" s="33"/>
      <c r="AG163" s="16">
        <f t="shared" si="257"/>
        <v>0</v>
      </c>
      <c r="AH163" s="16"/>
      <c r="AI163" s="32"/>
      <c r="AJ163" s="32">
        <f t="shared" si="228"/>
        <v>0</v>
      </c>
      <c r="AK163" s="32"/>
      <c r="AL163" s="32">
        <f t="shared" si="229"/>
        <v>0</v>
      </c>
      <c r="AM163" s="32"/>
      <c r="AN163" s="32">
        <f t="shared" si="230"/>
        <v>0</v>
      </c>
      <c r="AO163" s="32"/>
      <c r="AP163" s="32">
        <f t="shared" si="231"/>
        <v>0</v>
      </c>
      <c r="AQ163" s="32"/>
      <c r="AR163" s="330">
        <f t="shared" si="232"/>
        <v>0</v>
      </c>
      <c r="AS163" s="32"/>
      <c r="AT163" s="32"/>
      <c r="AU163" s="31">
        <f t="shared" si="258"/>
        <v>0</v>
      </c>
      <c r="AV163" s="32"/>
      <c r="AW163" s="31">
        <f t="shared" si="259"/>
        <v>0</v>
      </c>
      <c r="AX163" s="32"/>
      <c r="AY163" s="31">
        <f t="shared" si="260"/>
        <v>0</v>
      </c>
      <c r="AZ163" s="32"/>
      <c r="BA163" s="31">
        <f t="shared" si="261"/>
        <v>0</v>
      </c>
      <c r="BB163" s="32"/>
      <c r="BC163" s="31">
        <f t="shared" si="262"/>
        <v>0</v>
      </c>
      <c r="BF163" s="30"/>
      <c r="BG163" s="30"/>
      <c r="BH163" s="30"/>
      <c r="BI163" s="30"/>
      <c r="BJ163" s="30"/>
      <c r="BK163" s="30"/>
      <c r="BL163" s="30"/>
      <c r="BM163" s="30">
        <f t="shared" si="263"/>
        <v>0</v>
      </c>
      <c r="BN163" s="30">
        <f t="shared" si="264"/>
        <v>0</v>
      </c>
      <c r="BO163" s="30">
        <f t="shared" si="265"/>
        <v>0</v>
      </c>
      <c r="BP163" s="30">
        <f t="shared" si="266"/>
        <v>0</v>
      </c>
      <c r="BQ163" s="30">
        <f t="shared" si="267"/>
        <v>0</v>
      </c>
      <c r="BR163" s="29">
        <f t="shared" si="268"/>
        <v>0</v>
      </c>
      <c r="BT163" s="28">
        <v>11</v>
      </c>
    </row>
    <row r="164" spans="1:72" ht="11.25" customHeight="1">
      <c r="A164" s="84" t="s">
        <v>254</v>
      </c>
      <c r="B164" s="44"/>
      <c r="C164" s="39"/>
      <c r="D164" s="39">
        <f t="shared" si="251"/>
        <v>29</v>
      </c>
      <c r="E164" s="472" t="s">
        <v>101</v>
      </c>
      <c r="F164" s="473">
        <f t="shared" si="252"/>
        <v>0</v>
      </c>
      <c r="G164" s="42">
        <v>72</v>
      </c>
      <c r="H164" s="62"/>
      <c r="I164" s="68">
        <v>1731807</v>
      </c>
      <c r="J164" s="61"/>
      <c r="K164" s="351">
        <v>46174</v>
      </c>
      <c r="L164" s="352"/>
      <c r="M164" s="61"/>
      <c r="N164" s="351">
        <v>46223</v>
      </c>
      <c r="O164" s="352"/>
      <c r="P164" s="33"/>
      <c r="Q164" s="37"/>
      <c r="R164" s="36">
        <f t="shared" si="253"/>
        <v>0</v>
      </c>
      <c r="S164" s="33"/>
      <c r="T164" s="37"/>
      <c r="U164" s="36">
        <f t="shared" si="254"/>
        <v>0</v>
      </c>
      <c r="V164" s="33"/>
      <c r="W164" s="37"/>
      <c r="X164" s="36">
        <f t="shared" si="255"/>
        <v>0</v>
      </c>
      <c r="Y164" s="33"/>
      <c r="Z164" s="37"/>
      <c r="AA164" s="36">
        <f t="shared" si="256"/>
        <v>0</v>
      </c>
      <c r="AB164" s="33"/>
      <c r="AC164" s="33"/>
      <c r="AD164" s="35"/>
      <c r="AE164" s="34"/>
      <c r="AF164" s="33"/>
      <c r="AG164" s="16">
        <f t="shared" si="257"/>
        <v>0</v>
      </c>
      <c r="AH164" s="16"/>
      <c r="AI164" s="32"/>
      <c r="AJ164" s="32">
        <f t="shared" si="228"/>
        <v>0</v>
      </c>
      <c r="AK164" s="32"/>
      <c r="AL164" s="32">
        <f t="shared" si="229"/>
        <v>0</v>
      </c>
      <c r="AM164" s="32"/>
      <c r="AN164" s="32">
        <f t="shared" si="230"/>
        <v>0</v>
      </c>
      <c r="AO164" s="32"/>
      <c r="AP164" s="32">
        <f t="shared" si="231"/>
        <v>0</v>
      </c>
      <c r="AQ164" s="32"/>
      <c r="AR164" s="330">
        <f t="shared" si="232"/>
        <v>0</v>
      </c>
      <c r="AS164" s="32"/>
      <c r="AT164" s="32"/>
      <c r="AU164" s="31">
        <f t="shared" si="258"/>
        <v>0</v>
      </c>
      <c r="AV164" s="32"/>
      <c r="AW164" s="31">
        <f t="shared" si="259"/>
        <v>0</v>
      </c>
      <c r="AX164" s="32"/>
      <c r="AY164" s="31">
        <f t="shared" si="260"/>
        <v>0</v>
      </c>
      <c r="AZ164" s="32"/>
      <c r="BA164" s="31">
        <f t="shared" si="261"/>
        <v>0</v>
      </c>
      <c r="BB164" s="32"/>
      <c r="BC164" s="31">
        <f t="shared" si="262"/>
        <v>0</v>
      </c>
      <c r="BF164" s="30"/>
      <c r="BG164" s="30"/>
      <c r="BH164" s="30"/>
      <c r="BI164" s="30"/>
      <c r="BJ164" s="30"/>
      <c r="BK164" s="30"/>
      <c r="BL164" s="30"/>
      <c r="BM164" s="30">
        <f t="shared" si="263"/>
        <v>0</v>
      </c>
      <c r="BN164" s="30">
        <f t="shared" si="264"/>
        <v>0</v>
      </c>
      <c r="BO164" s="30">
        <f t="shared" si="265"/>
        <v>0</v>
      </c>
      <c r="BP164" s="30">
        <f t="shared" si="266"/>
        <v>0</v>
      </c>
      <c r="BQ164" s="30">
        <f t="shared" si="267"/>
        <v>0</v>
      </c>
      <c r="BR164" s="29">
        <f t="shared" si="268"/>
        <v>0</v>
      </c>
      <c r="BT164" s="28">
        <v>29</v>
      </c>
    </row>
    <row r="165" spans="1:72" ht="11.25" customHeight="1">
      <c r="A165" s="84" t="s">
        <v>255</v>
      </c>
      <c r="B165" s="44" t="s">
        <v>256</v>
      </c>
      <c r="C165" s="39"/>
      <c r="D165" s="39" t="str">
        <f t="shared" si="251"/>
        <v>S/O</v>
      </c>
      <c r="E165" s="472" t="s">
        <v>101</v>
      </c>
      <c r="F165" s="473">
        <f t="shared" si="252"/>
        <v>0</v>
      </c>
      <c r="G165" s="42">
        <v>72</v>
      </c>
      <c r="H165" s="62"/>
      <c r="I165" s="68">
        <v>1731277</v>
      </c>
      <c r="J165" s="61"/>
      <c r="K165" s="351">
        <v>46174</v>
      </c>
      <c r="L165" s="352"/>
      <c r="M165" s="61"/>
      <c r="N165" s="351">
        <v>46223</v>
      </c>
      <c r="O165" s="352"/>
      <c r="P165" s="33"/>
      <c r="Q165" s="37"/>
      <c r="R165" s="36">
        <f t="shared" si="253"/>
        <v>0</v>
      </c>
      <c r="S165" s="33"/>
      <c r="T165" s="37"/>
      <c r="U165" s="36">
        <f t="shared" si="254"/>
        <v>0</v>
      </c>
      <c r="V165" s="33"/>
      <c r="W165" s="37"/>
      <c r="X165" s="36">
        <f t="shared" si="255"/>
        <v>0</v>
      </c>
      <c r="Y165" s="33"/>
      <c r="Z165" s="37"/>
      <c r="AA165" s="36">
        <f t="shared" si="256"/>
        <v>0</v>
      </c>
      <c r="AB165" s="33"/>
      <c r="AC165" s="33"/>
      <c r="AD165" s="35"/>
      <c r="AE165" s="34"/>
      <c r="AF165" s="33"/>
      <c r="AG165" s="16">
        <f t="shared" si="257"/>
        <v>0</v>
      </c>
      <c r="AH165" s="16"/>
      <c r="AI165" s="32"/>
      <c r="AJ165" s="32">
        <f t="shared" si="228"/>
        <v>0</v>
      </c>
      <c r="AK165" s="32"/>
      <c r="AL165" s="32">
        <f t="shared" si="229"/>
        <v>0</v>
      </c>
      <c r="AM165" s="32"/>
      <c r="AN165" s="32">
        <f t="shared" si="230"/>
        <v>0</v>
      </c>
      <c r="AO165" s="32"/>
      <c r="AP165" s="32">
        <f t="shared" si="231"/>
        <v>0</v>
      </c>
      <c r="AQ165" s="32"/>
      <c r="AR165" s="330">
        <f t="shared" si="232"/>
        <v>0</v>
      </c>
      <c r="AS165" s="32"/>
      <c r="AT165" s="32"/>
      <c r="AU165" s="31">
        <f t="shared" si="258"/>
        <v>0</v>
      </c>
      <c r="AV165" s="32"/>
      <c r="AW165" s="31">
        <f t="shared" si="259"/>
        <v>0</v>
      </c>
      <c r="AX165" s="32"/>
      <c r="AY165" s="31">
        <f t="shared" si="260"/>
        <v>0</v>
      </c>
      <c r="AZ165" s="32"/>
      <c r="BA165" s="31">
        <f t="shared" si="261"/>
        <v>0</v>
      </c>
      <c r="BB165" s="32"/>
      <c r="BC165" s="31">
        <f t="shared" si="262"/>
        <v>0</v>
      </c>
      <c r="BF165" s="30"/>
      <c r="BG165" s="30"/>
      <c r="BH165" s="30"/>
      <c r="BI165" s="30"/>
      <c r="BJ165" s="30"/>
      <c r="BK165" s="30"/>
      <c r="BL165" s="30"/>
      <c r="BM165" s="30">
        <f t="shared" si="263"/>
        <v>0</v>
      </c>
      <c r="BN165" s="30">
        <f t="shared" si="264"/>
        <v>0</v>
      </c>
      <c r="BO165" s="30">
        <f t="shared" si="265"/>
        <v>0</v>
      </c>
      <c r="BP165" s="30">
        <f t="shared" si="266"/>
        <v>0</v>
      </c>
      <c r="BQ165" s="30">
        <f t="shared" si="267"/>
        <v>0</v>
      </c>
      <c r="BR165" s="29">
        <f t="shared" si="268"/>
        <v>0</v>
      </c>
      <c r="BT165" s="28" t="s">
        <v>742</v>
      </c>
    </row>
    <row r="166" spans="1:72" ht="11.25" customHeight="1">
      <c r="A166" s="77" t="s">
        <v>257</v>
      </c>
      <c r="B166" s="76"/>
      <c r="C166" s="39"/>
      <c r="D166" s="52"/>
      <c r="E166" s="472"/>
      <c r="F166" s="473"/>
      <c r="G166" s="50"/>
      <c r="H166" s="49"/>
      <c r="I166" s="48"/>
      <c r="J166" s="16"/>
      <c r="K166" s="353"/>
      <c r="L166" s="353"/>
      <c r="M166" s="16"/>
      <c r="N166" s="353"/>
      <c r="O166" s="353"/>
      <c r="P166" s="33"/>
      <c r="Q166" s="16"/>
      <c r="R166" s="64"/>
      <c r="S166" s="33"/>
      <c r="T166" s="16"/>
      <c r="U166" s="64"/>
      <c r="V166" s="33"/>
      <c r="W166" s="16"/>
      <c r="X166" s="64"/>
      <c r="Y166" s="33"/>
      <c r="Z166" s="16"/>
      <c r="AA166" s="64"/>
      <c r="AB166" s="33"/>
      <c r="AC166" s="33"/>
      <c r="AD166" s="47"/>
      <c r="AE166" s="46"/>
      <c r="AF166" s="33"/>
      <c r="AG166" s="16">
        <f>SUM(AG167:AG169)</f>
        <v>0</v>
      </c>
      <c r="AH166" s="16"/>
      <c r="AI166" s="32"/>
      <c r="AJ166" s="32">
        <f t="shared" si="228"/>
        <v>0</v>
      </c>
      <c r="AK166" s="32"/>
      <c r="AL166" s="32">
        <f t="shared" si="229"/>
        <v>0</v>
      </c>
      <c r="AM166" s="32"/>
      <c r="AN166" s="32">
        <f t="shared" si="230"/>
        <v>0</v>
      </c>
      <c r="AO166" s="32"/>
      <c r="AP166" s="32">
        <f t="shared" si="231"/>
        <v>0</v>
      </c>
      <c r="AQ166" s="32"/>
      <c r="AR166" s="330">
        <f t="shared" si="232"/>
        <v>0</v>
      </c>
      <c r="AS166" s="32"/>
      <c r="AT166" s="32"/>
      <c r="AU166" s="31"/>
      <c r="AV166" s="32"/>
      <c r="AW166" s="31"/>
      <c r="AX166" s="32"/>
      <c r="AY166" s="31"/>
      <c r="AZ166" s="32"/>
      <c r="BA166" s="31"/>
      <c r="BB166" s="32"/>
      <c r="BC166" s="31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29"/>
      <c r="BT166" s="28" t="e">
        <v>#N/A</v>
      </c>
    </row>
    <row r="167" spans="1:72" ht="11.25" customHeight="1">
      <c r="A167" s="84" t="s">
        <v>258</v>
      </c>
      <c r="B167" s="44" t="s">
        <v>259</v>
      </c>
      <c r="C167" s="39"/>
      <c r="D167" s="39">
        <f t="shared" ref="D167:D171" si="305">BT167</f>
        <v>6</v>
      </c>
      <c r="E167" s="472" t="s">
        <v>101</v>
      </c>
      <c r="F167" s="473">
        <f t="shared" ref="F167:F171" si="306">BR167</f>
        <v>0</v>
      </c>
      <c r="G167" s="42">
        <v>72</v>
      </c>
      <c r="H167" s="62"/>
      <c r="I167" s="68">
        <v>1731327</v>
      </c>
      <c r="J167" s="61"/>
      <c r="K167" s="351">
        <v>46174</v>
      </c>
      <c r="L167" s="352"/>
      <c r="M167" s="61"/>
      <c r="N167" s="351">
        <v>46223</v>
      </c>
      <c r="O167" s="352"/>
      <c r="P167" s="33"/>
      <c r="Q167" s="37"/>
      <c r="R167" s="36">
        <f t="shared" ref="R167:R171" si="307">IF($D$18="YES", (Q167), (0))</f>
        <v>0</v>
      </c>
      <c r="S167" s="33"/>
      <c r="T167" s="37"/>
      <c r="U167" s="36">
        <f t="shared" ref="U167:U171" si="308">IF($D$18="YES", (T167), (0))</f>
        <v>0</v>
      </c>
      <c r="V167" s="33"/>
      <c r="W167" s="37"/>
      <c r="X167" s="36">
        <f t="shared" ref="X167:X171" si="309">IF($D$18="YES", (W167), (0))</f>
        <v>0</v>
      </c>
      <c r="Y167" s="33"/>
      <c r="Z167" s="37"/>
      <c r="AA167" s="36">
        <f t="shared" ref="AA167:AA171" si="310">IF($D$18="YES", (Z167), (0))</f>
        <v>0</v>
      </c>
      <c r="AB167" s="33"/>
      <c r="AC167" s="33"/>
      <c r="AD167" s="35"/>
      <c r="AE167" s="34"/>
      <c r="AF167" s="33"/>
      <c r="AG167" s="16">
        <f t="shared" ref="AG167:AG171" si="311">SUM(Q167,R167,T167,U167,W167,X167,Z167,AA167)</f>
        <v>0</v>
      </c>
      <c r="AH167" s="16"/>
      <c r="AI167" s="32"/>
      <c r="AJ167" s="32">
        <f t="shared" si="228"/>
        <v>0</v>
      </c>
      <c r="AK167" s="32"/>
      <c r="AL167" s="32">
        <f t="shared" si="229"/>
        <v>0</v>
      </c>
      <c r="AM167" s="32"/>
      <c r="AN167" s="32">
        <f t="shared" si="230"/>
        <v>0</v>
      </c>
      <c r="AO167" s="32"/>
      <c r="AP167" s="32">
        <f t="shared" si="231"/>
        <v>0</v>
      </c>
      <c r="AQ167" s="32"/>
      <c r="AR167" s="330">
        <f t="shared" si="232"/>
        <v>0</v>
      </c>
      <c r="AS167" s="32"/>
      <c r="AT167" s="32"/>
      <c r="AU167" s="31">
        <f t="shared" ref="AU167:AU171" si="312">(Q167*G167)*F167</f>
        <v>0</v>
      </c>
      <c r="AV167" s="32"/>
      <c r="AW167" s="31">
        <f t="shared" ref="AW167:AW171" si="313">(T167*G167)*F167</f>
        <v>0</v>
      </c>
      <c r="AX167" s="32"/>
      <c r="AY167" s="31">
        <f t="shared" ref="AY167:AY171" si="314">(W167*G167)*F167</f>
        <v>0</v>
      </c>
      <c r="AZ167" s="32"/>
      <c r="BA167" s="31">
        <f t="shared" ref="BA167:BA171" si="315">(Z167*G167)*F167</f>
        <v>0</v>
      </c>
      <c r="BB167" s="32"/>
      <c r="BC167" s="31">
        <f t="shared" ref="BC167:BC171" si="316">SUM(AT167:BB167)</f>
        <v>0</v>
      </c>
      <c r="BF167" s="30"/>
      <c r="BG167" s="30"/>
      <c r="BH167" s="30"/>
      <c r="BI167" s="30"/>
      <c r="BJ167" s="30"/>
      <c r="BK167" s="30"/>
      <c r="BL167" s="30"/>
      <c r="BM167" s="30">
        <f t="shared" ref="BM167:BM171" si="317">IF($N$18&lt;BM$24,0,IF($N$18&gt;BM$25,0,$BG167))</f>
        <v>0</v>
      </c>
      <c r="BN167" s="30">
        <f t="shared" ref="BN167:BN171" si="318">IF($N$18&lt;BN$24,0,IF($N$18&gt;BN$25,0,$BH167))</f>
        <v>0</v>
      </c>
      <c r="BO167" s="30">
        <f t="shared" ref="BO167:BO171" si="319">IF($N$18&lt;BO$24,0,IF($N$18&gt;BO$25,0,$BI167))</f>
        <v>0</v>
      </c>
      <c r="BP167" s="30">
        <f t="shared" ref="BP167:BP171" si="320">IF($N$18&lt;BP$24,0,IF($N$18&gt;BP$25,0,$BJ167))</f>
        <v>0</v>
      </c>
      <c r="BQ167" s="30">
        <f t="shared" ref="BQ167:BQ171" si="321">IF($N$18&lt;BQ$24,0,IF($N$18&gt;BQ$25,0,$BK167))</f>
        <v>0</v>
      </c>
      <c r="BR167" s="29">
        <f t="shared" ref="BR167:BR171" si="322">SUM(BL167:BQ167)</f>
        <v>0</v>
      </c>
      <c r="BT167" s="28">
        <v>6</v>
      </c>
    </row>
    <row r="168" spans="1:72" ht="11.25" customHeight="1">
      <c r="A168" s="84" t="s">
        <v>260</v>
      </c>
      <c r="B168" s="44" t="s">
        <v>261</v>
      </c>
      <c r="C168" s="39"/>
      <c r="D168" s="39">
        <f t="shared" si="305"/>
        <v>2</v>
      </c>
      <c r="E168" s="472" t="s">
        <v>101</v>
      </c>
      <c r="F168" s="473">
        <f t="shared" si="306"/>
        <v>0</v>
      </c>
      <c r="G168" s="42">
        <v>72</v>
      </c>
      <c r="H168" s="62"/>
      <c r="I168" s="68">
        <v>1731367</v>
      </c>
      <c r="J168" s="61"/>
      <c r="K168" s="351">
        <v>46174</v>
      </c>
      <c r="L168" s="352"/>
      <c r="M168" s="61"/>
      <c r="N168" s="351">
        <v>46223</v>
      </c>
      <c r="O168" s="352"/>
      <c r="P168" s="33"/>
      <c r="Q168" s="37"/>
      <c r="R168" s="36">
        <f t="shared" si="307"/>
        <v>0</v>
      </c>
      <c r="S168" s="33"/>
      <c r="T168" s="37"/>
      <c r="U168" s="36">
        <f t="shared" si="308"/>
        <v>0</v>
      </c>
      <c r="V168" s="33"/>
      <c r="W168" s="37"/>
      <c r="X168" s="36">
        <f t="shared" si="309"/>
        <v>0</v>
      </c>
      <c r="Y168" s="33"/>
      <c r="Z168" s="37"/>
      <c r="AA168" s="36">
        <f t="shared" si="310"/>
        <v>0</v>
      </c>
      <c r="AB168" s="33"/>
      <c r="AC168" s="33"/>
      <c r="AD168" s="35"/>
      <c r="AE168" s="34"/>
      <c r="AF168" s="33"/>
      <c r="AG168" s="16">
        <f t="shared" si="311"/>
        <v>0</v>
      </c>
      <c r="AH168" s="16"/>
      <c r="AI168" s="32"/>
      <c r="AJ168" s="32">
        <f t="shared" si="228"/>
        <v>0</v>
      </c>
      <c r="AK168" s="32"/>
      <c r="AL168" s="32">
        <f t="shared" si="229"/>
        <v>0</v>
      </c>
      <c r="AM168" s="32"/>
      <c r="AN168" s="32">
        <f t="shared" si="230"/>
        <v>0</v>
      </c>
      <c r="AO168" s="32"/>
      <c r="AP168" s="32">
        <f t="shared" si="231"/>
        <v>0</v>
      </c>
      <c r="AQ168" s="32"/>
      <c r="AR168" s="330">
        <f t="shared" si="232"/>
        <v>0</v>
      </c>
      <c r="AS168" s="32"/>
      <c r="AT168" s="32"/>
      <c r="AU168" s="31">
        <f t="shared" si="312"/>
        <v>0</v>
      </c>
      <c r="AV168" s="32"/>
      <c r="AW168" s="31">
        <f t="shared" si="313"/>
        <v>0</v>
      </c>
      <c r="AX168" s="32"/>
      <c r="AY168" s="31">
        <f t="shared" si="314"/>
        <v>0</v>
      </c>
      <c r="AZ168" s="32"/>
      <c r="BA168" s="31">
        <f t="shared" si="315"/>
        <v>0</v>
      </c>
      <c r="BB168" s="32"/>
      <c r="BC168" s="31">
        <f t="shared" si="316"/>
        <v>0</v>
      </c>
      <c r="BF168" s="30"/>
      <c r="BG168" s="30"/>
      <c r="BH168" s="30"/>
      <c r="BI168" s="30"/>
      <c r="BJ168" s="30"/>
      <c r="BK168" s="30"/>
      <c r="BL168" s="30"/>
      <c r="BM168" s="30">
        <f t="shared" si="317"/>
        <v>0</v>
      </c>
      <c r="BN168" s="30">
        <f t="shared" si="318"/>
        <v>0</v>
      </c>
      <c r="BO168" s="30">
        <f t="shared" si="319"/>
        <v>0</v>
      </c>
      <c r="BP168" s="30">
        <f t="shared" si="320"/>
        <v>0</v>
      </c>
      <c r="BQ168" s="30">
        <f t="shared" si="321"/>
        <v>0</v>
      </c>
      <c r="BR168" s="29">
        <f t="shared" si="322"/>
        <v>0</v>
      </c>
      <c r="BT168" s="28">
        <v>2</v>
      </c>
    </row>
    <row r="169" spans="1:72" ht="11.25" customHeight="1">
      <c r="A169" s="84" t="s">
        <v>262</v>
      </c>
      <c r="B169" s="44" t="s">
        <v>263</v>
      </c>
      <c r="C169" s="39"/>
      <c r="D169" s="39">
        <f t="shared" si="305"/>
        <v>8</v>
      </c>
      <c r="E169" s="472" t="s">
        <v>101</v>
      </c>
      <c r="F169" s="473">
        <f t="shared" si="306"/>
        <v>0</v>
      </c>
      <c r="G169" s="42">
        <v>72</v>
      </c>
      <c r="H169" s="62"/>
      <c r="I169" s="68">
        <v>1731357</v>
      </c>
      <c r="J169" s="61"/>
      <c r="K169" s="351">
        <v>46174</v>
      </c>
      <c r="L169" s="352"/>
      <c r="M169" s="61"/>
      <c r="N169" s="351">
        <v>46223</v>
      </c>
      <c r="O169" s="352"/>
      <c r="P169" s="33"/>
      <c r="Q169" s="37"/>
      <c r="R169" s="36">
        <f t="shared" si="307"/>
        <v>0</v>
      </c>
      <c r="S169" s="33"/>
      <c r="T169" s="37"/>
      <c r="U169" s="36">
        <f t="shared" si="308"/>
        <v>0</v>
      </c>
      <c r="V169" s="33"/>
      <c r="W169" s="37"/>
      <c r="X169" s="36">
        <f t="shared" si="309"/>
        <v>0</v>
      </c>
      <c r="Y169" s="33"/>
      <c r="Z169" s="37"/>
      <c r="AA169" s="36">
        <f t="shared" si="310"/>
        <v>0</v>
      </c>
      <c r="AB169" s="33"/>
      <c r="AC169" s="33"/>
      <c r="AD169" s="35"/>
      <c r="AE169" s="34"/>
      <c r="AF169" s="33"/>
      <c r="AG169" s="16">
        <f t="shared" si="311"/>
        <v>0</v>
      </c>
      <c r="AH169" s="16"/>
      <c r="AI169" s="32"/>
      <c r="AJ169" s="32">
        <f t="shared" si="228"/>
        <v>0</v>
      </c>
      <c r="AK169" s="32"/>
      <c r="AL169" s="32">
        <f t="shared" si="229"/>
        <v>0</v>
      </c>
      <c r="AM169" s="32"/>
      <c r="AN169" s="32">
        <f t="shared" si="230"/>
        <v>0</v>
      </c>
      <c r="AO169" s="32"/>
      <c r="AP169" s="32">
        <f t="shared" si="231"/>
        <v>0</v>
      </c>
      <c r="AQ169" s="32"/>
      <c r="AR169" s="330">
        <f t="shared" si="232"/>
        <v>0</v>
      </c>
      <c r="AS169" s="32"/>
      <c r="AT169" s="32"/>
      <c r="AU169" s="31">
        <f t="shared" si="312"/>
        <v>0</v>
      </c>
      <c r="AV169" s="32"/>
      <c r="AW169" s="31">
        <f t="shared" si="313"/>
        <v>0</v>
      </c>
      <c r="AX169" s="32"/>
      <c r="AY169" s="31">
        <f t="shared" si="314"/>
        <v>0</v>
      </c>
      <c r="AZ169" s="32"/>
      <c r="BA169" s="31">
        <f t="shared" si="315"/>
        <v>0</v>
      </c>
      <c r="BB169" s="32"/>
      <c r="BC169" s="31">
        <f t="shared" si="316"/>
        <v>0</v>
      </c>
      <c r="BF169" s="30"/>
      <c r="BG169" s="30"/>
      <c r="BH169" s="30"/>
      <c r="BI169" s="30"/>
      <c r="BJ169" s="30"/>
      <c r="BK169" s="30"/>
      <c r="BL169" s="30"/>
      <c r="BM169" s="30">
        <f t="shared" si="317"/>
        <v>0</v>
      </c>
      <c r="BN169" s="30">
        <f t="shared" si="318"/>
        <v>0</v>
      </c>
      <c r="BO169" s="30">
        <f t="shared" si="319"/>
        <v>0</v>
      </c>
      <c r="BP169" s="30">
        <f t="shared" si="320"/>
        <v>0</v>
      </c>
      <c r="BQ169" s="30">
        <f t="shared" si="321"/>
        <v>0</v>
      </c>
      <c r="BR169" s="29">
        <f t="shared" si="322"/>
        <v>0</v>
      </c>
      <c r="BT169" s="28">
        <v>8</v>
      </c>
    </row>
    <row r="170" spans="1:72" ht="11.25" customHeight="1">
      <c r="A170" s="84" t="s">
        <v>264</v>
      </c>
      <c r="B170" s="44" t="s">
        <v>265</v>
      </c>
      <c r="C170" s="39"/>
      <c r="D170" s="39">
        <f t="shared" si="305"/>
        <v>2</v>
      </c>
      <c r="E170" s="472" t="s">
        <v>101</v>
      </c>
      <c r="F170" s="473">
        <f t="shared" si="306"/>
        <v>0</v>
      </c>
      <c r="G170" s="42">
        <v>72</v>
      </c>
      <c r="H170" s="62"/>
      <c r="I170" s="68">
        <v>1731407</v>
      </c>
      <c r="J170" s="61"/>
      <c r="K170" s="351">
        <v>46174</v>
      </c>
      <c r="L170" s="352"/>
      <c r="M170" s="61"/>
      <c r="N170" s="351">
        <v>46223</v>
      </c>
      <c r="O170" s="352"/>
      <c r="P170" s="33"/>
      <c r="Q170" s="37"/>
      <c r="R170" s="36">
        <f t="shared" si="307"/>
        <v>0</v>
      </c>
      <c r="S170" s="33"/>
      <c r="T170" s="37"/>
      <c r="U170" s="36">
        <f t="shared" si="308"/>
        <v>0</v>
      </c>
      <c r="V170" s="33"/>
      <c r="W170" s="37"/>
      <c r="X170" s="36">
        <f t="shared" si="309"/>
        <v>0</v>
      </c>
      <c r="Y170" s="33"/>
      <c r="Z170" s="37"/>
      <c r="AA170" s="36">
        <f t="shared" si="310"/>
        <v>0</v>
      </c>
      <c r="AB170" s="33"/>
      <c r="AC170" s="33"/>
      <c r="AD170" s="35"/>
      <c r="AE170" s="34"/>
      <c r="AF170" s="33"/>
      <c r="AG170" s="16">
        <f t="shared" si="311"/>
        <v>0</v>
      </c>
      <c r="AH170" s="16"/>
      <c r="AI170" s="32"/>
      <c r="AJ170" s="32">
        <f t="shared" si="228"/>
        <v>0</v>
      </c>
      <c r="AK170" s="32"/>
      <c r="AL170" s="32">
        <f t="shared" si="229"/>
        <v>0</v>
      </c>
      <c r="AM170" s="32"/>
      <c r="AN170" s="32">
        <f t="shared" si="230"/>
        <v>0</v>
      </c>
      <c r="AO170" s="32"/>
      <c r="AP170" s="32">
        <f t="shared" si="231"/>
        <v>0</v>
      </c>
      <c r="AQ170" s="32"/>
      <c r="AR170" s="330">
        <f t="shared" si="232"/>
        <v>0</v>
      </c>
      <c r="AS170" s="32"/>
      <c r="AT170" s="32"/>
      <c r="AU170" s="31">
        <f t="shared" si="312"/>
        <v>0</v>
      </c>
      <c r="AV170" s="32"/>
      <c r="AW170" s="31">
        <f t="shared" si="313"/>
        <v>0</v>
      </c>
      <c r="AX170" s="32"/>
      <c r="AY170" s="31">
        <f t="shared" si="314"/>
        <v>0</v>
      </c>
      <c r="AZ170" s="32"/>
      <c r="BA170" s="31">
        <f t="shared" si="315"/>
        <v>0</v>
      </c>
      <c r="BB170" s="32"/>
      <c r="BC170" s="31">
        <f t="shared" si="316"/>
        <v>0</v>
      </c>
      <c r="BF170" s="30"/>
      <c r="BG170" s="30"/>
      <c r="BH170" s="30"/>
      <c r="BI170" s="30"/>
      <c r="BJ170" s="30"/>
      <c r="BK170" s="30"/>
      <c r="BL170" s="30"/>
      <c r="BM170" s="30">
        <f t="shared" si="317"/>
        <v>0</v>
      </c>
      <c r="BN170" s="30">
        <f t="shared" si="318"/>
        <v>0</v>
      </c>
      <c r="BO170" s="30">
        <f t="shared" si="319"/>
        <v>0</v>
      </c>
      <c r="BP170" s="30">
        <f t="shared" si="320"/>
        <v>0</v>
      </c>
      <c r="BQ170" s="30">
        <f t="shared" si="321"/>
        <v>0</v>
      </c>
      <c r="BR170" s="29">
        <f t="shared" si="322"/>
        <v>0</v>
      </c>
      <c r="BT170" s="28">
        <v>2</v>
      </c>
    </row>
    <row r="171" spans="1:72" ht="11.25" customHeight="1">
      <c r="A171" s="45" t="s">
        <v>266</v>
      </c>
      <c r="B171" s="63" t="s">
        <v>267</v>
      </c>
      <c r="C171" s="39"/>
      <c r="D171" s="39" t="str">
        <f t="shared" si="305"/>
        <v>S/O</v>
      </c>
      <c r="E171" s="472" t="s">
        <v>101</v>
      </c>
      <c r="F171" s="473">
        <f t="shared" si="306"/>
        <v>0</v>
      </c>
      <c r="G171" s="42">
        <v>72</v>
      </c>
      <c r="H171" s="62"/>
      <c r="I171" s="68">
        <v>1731427</v>
      </c>
      <c r="J171" s="61"/>
      <c r="K171" s="351">
        <v>46174</v>
      </c>
      <c r="L171" s="352"/>
      <c r="M171" s="61"/>
      <c r="N171" s="351">
        <v>46223</v>
      </c>
      <c r="O171" s="352"/>
      <c r="P171" s="33"/>
      <c r="Q171" s="37"/>
      <c r="R171" s="36">
        <f t="shared" si="307"/>
        <v>0</v>
      </c>
      <c r="S171" s="33"/>
      <c r="T171" s="37"/>
      <c r="U171" s="36">
        <f t="shared" si="308"/>
        <v>0</v>
      </c>
      <c r="V171" s="33"/>
      <c r="W171" s="37"/>
      <c r="X171" s="36">
        <f t="shared" si="309"/>
        <v>0</v>
      </c>
      <c r="Y171" s="33"/>
      <c r="Z171" s="37"/>
      <c r="AA171" s="36">
        <f t="shared" si="310"/>
        <v>0</v>
      </c>
      <c r="AB171" s="33"/>
      <c r="AC171" s="33"/>
      <c r="AD171" s="35"/>
      <c r="AE171" s="34"/>
      <c r="AF171" s="33"/>
      <c r="AG171" s="16">
        <f t="shared" si="311"/>
        <v>0</v>
      </c>
      <c r="AH171" s="16"/>
      <c r="AI171" s="32"/>
      <c r="AJ171" s="32">
        <f t="shared" si="228"/>
        <v>0</v>
      </c>
      <c r="AK171" s="32"/>
      <c r="AL171" s="32">
        <f t="shared" si="229"/>
        <v>0</v>
      </c>
      <c r="AM171" s="32"/>
      <c r="AN171" s="32">
        <f t="shared" si="230"/>
        <v>0</v>
      </c>
      <c r="AO171" s="32"/>
      <c r="AP171" s="32">
        <f t="shared" si="231"/>
        <v>0</v>
      </c>
      <c r="AQ171" s="32"/>
      <c r="AR171" s="330">
        <f t="shared" si="232"/>
        <v>0</v>
      </c>
      <c r="AS171" s="32"/>
      <c r="AT171" s="32"/>
      <c r="AU171" s="31">
        <f t="shared" si="312"/>
        <v>0</v>
      </c>
      <c r="AV171" s="32"/>
      <c r="AW171" s="31">
        <f t="shared" si="313"/>
        <v>0</v>
      </c>
      <c r="AX171" s="32"/>
      <c r="AY171" s="31">
        <f t="shared" si="314"/>
        <v>0</v>
      </c>
      <c r="AZ171" s="32"/>
      <c r="BA171" s="31">
        <f t="shared" si="315"/>
        <v>0</v>
      </c>
      <c r="BB171" s="32"/>
      <c r="BC171" s="31">
        <f t="shared" si="316"/>
        <v>0</v>
      </c>
      <c r="BF171" s="30"/>
      <c r="BG171" s="30"/>
      <c r="BH171" s="30"/>
      <c r="BI171" s="30"/>
      <c r="BJ171" s="30"/>
      <c r="BK171" s="30"/>
      <c r="BL171" s="30"/>
      <c r="BM171" s="30">
        <f t="shared" si="317"/>
        <v>0</v>
      </c>
      <c r="BN171" s="30">
        <f t="shared" si="318"/>
        <v>0</v>
      </c>
      <c r="BO171" s="30">
        <f t="shared" si="319"/>
        <v>0</v>
      </c>
      <c r="BP171" s="30">
        <f t="shared" si="320"/>
        <v>0</v>
      </c>
      <c r="BQ171" s="30">
        <f t="shared" si="321"/>
        <v>0</v>
      </c>
      <c r="BR171" s="29">
        <f t="shared" si="322"/>
        <v>0</v>
      </c>
      <c r="BT171" s="28" t="s">
        <v>742</v>
      </c>
    </row>
    <row r="172" spans="1:72" ht="15" customHeight="1">
      <c r="A172" s="60" t="s">
        <v>268</v>
      </c>
      <c r="B172" s="59"/>
      <c r="C172" s="39"/>
      <c r="D172" s="78"/>
      <c r="E172" s="472"/>
      <c r="F172" s="473"/>
      <c r="G172" s="50"/>
      <c r="H172" s="49"/>
      <c r="I172" s="48"/>
      <c r="J172" s="16"/>
      <c r="K172" s="353"/>
      <c r="L172" s="353"/>
      <c r="M172" s="16"/>
      <c r="N172" s="353"/>
      <c r="O172" s="353"/>
      <c r="P172" s="33"/>
      <c r="Q172" s="16"/>
      <c r="R172" s="64"/>
      <c r="S172" s="33"/>
      <c r="T172" s="16"/>
      <c r="U172" s="64"/>
      <c r="V172" s="33"/>
      <c r="W172" s="16"/>
      <c r="X172" s="64"/>
      <c r="Y172" s="33"/>
      <c r="Z172" s="16"/>
      <c r="AA172" s="64"/>
      <c r="AB172" s="33"/>
      <c r="AC172" s="33"/>
      <c r="AD172" s="35"/>
      <c r="AE172" s="46"/>
      <c r="AF172" s="33"/>
      <c r="AG172" s="16">
        <f>SUM(AG173:AG175)</f>
        <v>0</v>
      </c>
      <c r="AH172" s="16"/>
      <c r="AI172" s="32"/>
      <c r="AJ172" s="32">
        <f t="shared" si="228"/>
        <v>0</v>
      </c>
      <c r="AK172" s="32"/>
      <c r="AL172" s="32">
        <f t="shared" si="229"/>
        <v>0</v>
      </c>
      <c r="AM172" s="32"/>
      <c r="AN172" s="32">
        <f t="shared" si="230"/>
        <v>0</v>
      </c>
      <c r="AO172" s="32"/>
      <c r="AP172" s="32">
        <f t="shared" si="231"/>
        <v>0</v>
      </c>
      <c r="AQ172" s="32"/>
      <c r="AR172" s="330">
        <f t="shared" si="232"/>
        <v>0</v>
      </c>
      <c r="AS172" s="32"/>
      <c r="AT172" s="32"/>
      <c r="AU172" s="31"/>
      <c r="AV172" s="32"/>
      <c r="AW172" s="31"/>
      <c r="AX172" s="32"/>
      <c r="AY172" s="31"/>
      <c r="AZ172" s="32"/>
      <c r="BA172" s="31"/>
      <c r="BB172" s="32"/>
      <c r="BC172" s="31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29"/>
      <c r="BT172" s="28" t="e">
        <v>#N/A</v>
      </c>
    </row>
    <row r="173" spans="1:72" ht="11.25" customHeight="1">
      <c r="A173" s="84" t="s">
        <v>269</v>
      </c>
      <c r="B173" s="44" t="s">
        <v>270</v>
      </c>
      <c r="C173" s="39"/>
      <c r="D173" s="39">
        <f>BT173</f>
        <v>9</v>
      </c>
      <c r="E173" s="472" t="s">
        <v>101</v>
      </c>
      <c r="F173" s="473">
        <f>BR173</f>
        <v>0</v>
      </c>
      <c r="G173" s="42">
        <v>72</v>
      </c>
      <c r="H173" s="62"/>
      <c r="I173" s="68">
        <v>1732147</v>
      </c>
      <c r="J173" s="61"/>
      <c r="K173" s="351">
        <v>46174</v>
      </c>
      <c r="L173" s="352"/>
      <c r="M173" s="61"/>
      <c r="N173" s="351">
        <v>46223</v>
      </c>
      <c r="O173" s="352"/>
      <c r="P173" s="33"/>
      <c r="Q173" s="37"/>
      <c r="R173" s="36">
        <f>IF($D$18="YES", (Q173), (0))</f>
        <v>0</v>
      </c>
      <c r="S173" s="33"/>
      <c r="T173" s="37"/>
      <c r="U173" s="36">
        <f>IF($D$18="YES", (T173), (0))</f>
        <v>0</v>
      </c>
      <c r="V173" s="33"/>
      <c r="W173" s="37"/>
      <c r="X173" s="36">
        <f>IF($D$18="YES", (W173), (0))</f>
        <v>0</v>
      </c>
      <c r="Y173" s="33"/>
      <c r="Z173" s="37"/>
      <c r="AA173" s="36">
        <f>IF($D$18="YES", (Z173), (0))</f>
        <v>0</v>
      </c>
      <c r="AB173" s="33"/>
      <c r="AC173" s="33"/>
      <c r="AD173" s="35"/>
      <c r="AE173" s="34"/>
      <c r="AF173" s="33"/>
      <c r="AG173" s="16">
        <f>SUM(Q173,R173,T173,U173,W173,X173,Z173,AA173)</f>
        <v>0</v>
      </c>
      <c r="AH173" s="16"/>
      <c r="AI173" s="32"/>
      <c r="AJ173" s="32">
        <f t="shared" si="228"/>
        <v>0</v>
      </c>
      <c r="AK173" s="32"/>
      <c r="AL173" s="32">
        <f t="shared" si="229"/>
        <v>0</v>
      </c>
      <c r="AM173" s="32"/>
      <c r="AN173" s="32">
        <f t="shared" si="230"/>
        <v>0</v>
      </c>
      <c r="AO173" s="32"/>
      <c r="AP173" s="32">
        <f t="shared" si="231"/>
        <v>0</v>
      </c>
      <c r="AQ173" s="32"/>
      <c r="AR173" s="330">
        <f t="shared" si="232"/>
        <v>0</v>
      </c>
      <c r="AS173" s="32"/>
      <c r="AT173" s="32"/>
      <c r="AU173" s="31">
        <f>(Q173*G173)*F173</f>
        <v>0</v>
      </c>
      <c r="AV173" s="32"/>
      <c r="AW173" s="31">
        <f>(T173*G173)*F173</f>
        <v>0</v>
      </c>
      <c r="AX173" s="32"/>
      <c r="AY173" s="31">
        <f>(W173*G173)*F173</f>
        <v>0</v>
      </c>
      <c r="AZ173" s="32"/>
      <c r="BA173" s="31">
        <f>(Z173*G173)*F173</f>
        <v>0</v>
      </c>
      <c r="BB173" s="32"/>
      <c r="BC173" s="31">
        <f>SUM(AT173:BB173)</f>
        <v>0</v>
      </c>
      <c r="BF173" s="30"/>
      <c r="BG173" s="30"/>
      <c r="BH173" s="30"/>
      <c r="BI173" s="30"/>
      <c r="BJ173" s="30"/>
      <c r="BK173" s="30"/>
      <c r="BL173" s="30"/>
      <c r="BM173" s="30">
        <f>IF($N$18&lt;BM$24,0,IF($N$18&gt;BM$25,0,$BG173))</f>
        <v>0</v>
      </c>
      <c r="BN173" s="30">
        <f>IF($N$18&lt;BN$24,0,IF($N$18&gt;BN$25,0,$BH173))</f>
        <v>0</v>
      </c>
      <c r="BO173" s="30">
        <f>IF($N$18&lt;BO$24,0,IF($N$18&gt;BO$25,0,$BI173))</f>
        <v>0</v>
      </c>
      <c r="BP173" s="30">
        <f>IF($N$18&lt;BP$24,0,IF($N$18&gt;BP$25,0,$BJ173))</f>
        <v>0</v>
      </c>
      <c r="BQ173" s="30">
        <f>IF($N$18&lt;BQ$24,0,IF($N$18&gt;BQ$25,0,$BK173))</f>
        <v>0</v>
      </c>
      <c r="BR173" s="29">
        <f>SUM(BL173:BQ173)</f>
        <v>0</v>
      </c>
      <c r="BT173" s="28">
        <v>9</v>
      </c>
    </row>
    <row r="174" spans="1:72" ht="11.25" customHeight="1">
      <c r="A174" s="84" t="s">
        <v>271</v>
      </c>
      <c r="B174" s="44" t="s">
        <v>272</v>
      </c>
      <c r="C174" s="39"/>
      <c r="D174" s="39" t="str">
        <f>BT174</f>
        <v>S/O</v>
      </c>
      <c r="E174" s="472" t="s">
        <v>101</v>
      </c>
      <c r="F174" s="473">
        <f>BR174</f>
        <v>0</v>
      </c>
      <c r="G174" s="42">
        <v>72</v>
      </c>
      <c r="H174" s="62"/>
      <c r="I174" s="68">
        <v>1732167</v>
      </c>
      <c r="J174" s="61"/>
      <c r="K174" s="351">
        <v>46174</v>
      </c>
      <c r="L174" s="352"/>
      <c r="M174" s="61"/>
      <c r="N174" s="351">
        <v>46223</v>
      </c>
      <c r="O174" s="352"/>
      <c r="P174" s="33"/>
      <c r="Q174" s="37"/>
      <c r="R174" s="36">
        <f>IF($D$18="YES", (Q174), (0))</f>
        <v>0</v>
      </c>
      <c r="S174" s="33"/>
      <c r="T174" s="37"/>
      <c r="U174" s="36">
        <f>IF($D$18="YES", (T174), (0))</f>
        <v>0</v>
      </c>
      <c r="V174" s="33"/>
      <c r="W174" s="37"/>
      <c r="X174" s="36">
        <f>IF($D$18="YES", (W174), (0))</f>
        <v>0</v>
      </c>
      <c r="Y174" s="33"/>
      <c r="Z174" s="37"/>
      <c r="AA174" s="36">
        <f>IF($D$18="YES", (Z174), (0))</f>
        <v>0</v>
      </c>
      <c r="AB174" s="33"/>
      <c r="AC174" s="33"/>
      <c r="AD174" s="35"/>
      <c r="AE174" s="34"/>
      <c r="AF174" s="33"/>
      <c r="AG174" s="16">
        <f>SUM(Q174,R174,T174,U174,W174,X174,Z174,AA174)</f>
        <v>0</v>
      </c>
      <c r="AH174" s="16"/>
      <c r="AI174" s="32"/>
      <c r="AJ174" s="32">
        <f t="shared" si="228"/>
        <v>0</v>
      </c>
      <c r="AK174" s="32"/>
      <c r="AL174" s="32">
        <f t="shared" si="229"/>
        <v>0</v>
      </c>
      <c r="AM174" s="32"/>
      <c r="AN174" s="32">
        <f t="shared" si="230"/>
        <v>0</v>
      </c>
      <c r="AO174" s="32"/>
      <c r="AP174" s="32">
        <f t="shared" si="231"/>
        <v>0</v>
      </c>
      <c r="AQ174" s="32"/>
      <c r="AR174" s="330">
        <f t="shared" si="232"/>
        <v>0</v>
      </c>
      <c r="AS174" s="32"/>
      <c r="AT174" s="32"/>
      <c r="AU174" s="31">
        <f>(Q174*G174)*F174</f>
        <v>0</v>
      </c>
      <c r="AV174" s="32"/>
      <c r="AW174" s="31">
        <f>(T174*G174)*F174</f>
        <v>0</v>
      </c>
      <c r="AX174" s="32"/>
      <c r="AY174" s="31">
        <f>(W174*G174)*F174</f>
        <v>0</v>
      </c>
      <c r="AZ174" s="32"/>
      <c r="BA174" s="31">
        <f>(Z174*G174)*F174</f>
        <v>0</v>
      </c>
      <c r="BB174" s="32"/>
      <c r="BC174" s="31">
        <f>SUM(AT174:BB174)</f>
        <v>0</v>
      </c>
      <c r="BF174" s="30"/>
      <c r="BG174" s="30"/>
      <c r="BH174" s="30"/>
      <c r="BI174" s="30"/>
      <c r="BJ174" s="30"/>
      <c r="BK174" s="30"/>
      <c r="BL174" s="30"/>
      <c r="BM174" s="30">
        <f>IF($N$18&lt;BM$24,0,IF($N$18&gt;BM$25,0,$BG174))</f>
        <v>0</v>
      </c>
      <c r="BN174" s="30">
        <f>IF($N$18&lt;BN$24,0,IF($N$18&gt;BN$25,0,$BH174))</f>
        <v>0</v>
      </c>
      <c r="BO174" s="30">
        <f>IF($N$18&lt;BO$24,0,IF($N$18&gt;BO$25,0,$BI174))</f>
        <v>0</v>
      </c>
      <c r="BP174" s="30">
        <f>IF($N$18&lt;BP$24,0,IF($N$18&gt;BP$25,0,$BJ174))</f>
        <v>0</v>
      </c>
      <c r="BQ174" s="30">
        <f>IF($N$18&lt;BQ$24,0,IF($N$18&gt;BQ$25,0,$BK174))</f>
        <v>0</v>
      </c>
      <c r="BR174" s="29">
        <f>SUM(BL174:BQ174)</f>
        <v>0</v>
      </c>
      <c r="BT174" s="28" t="s">
        <v>742</v>
      </c>
    </row>
    <row r="175" spans="1:72" ht="11.25" customHeight="1">
      <c r="A175" s="84" t="s">
        <v>273</v>
      </c>
      <c r="B175" s="44" t="s">
        <v>274</v>
      </c>
      <c r="C175" s="39"/>
      <c r="D175" s="39">
        <f>BT175</f>
        <v>6</v>
      </c>
      <c r="E175" s="472" t="s">
        <v>101</v>
      </c>
      <c r="F175" s="473">
        <f>BR175</f>
        <v>0</v>
      </c>
      <c r="G175" s="42">
        <v>72</v>
      </c>
      <c r="H175" s="62"/>
      <c r="I175" s="68">
        <v>1732177</v>
      </c>
      <c r="J175" s="61"/>
      <c r="K175" s="351">
        <v>46174</v>
      </c>
      <c r="L175" s="352"/>
      <c r="M175" s="61"/>
      <c r="N175" s="351">
        <v>46223</v>
      </c>
      <c r="O175" s="352"/>
      <c r="P175" s="33"/>
      <c r="Q175" s="37"/>
      <c r="R175" s="36">
        <f>IF($D$18="YES", (Q175), (0))</f>
        <v>0</v>
      </c>
      <c r="S175" s="33"/>
      <c r="T175" s="37"/>
      <c r="U175" s="36">
        <f>IF($D$18="YES", (T175), (0))</f>
        <v>0</v>
      </c>
      <c r="V175" s="33"/>
      <c r="W175" s="37"/>
      <c r="X175" s="36">
        <f>IF($D$18="YES", (W175), (0))</f>
        <v>0</v>
      </c>
      <c r="Y175" s="33"/>
      <c r="Z175" s="37"/>
      <c r="AA175" s="36">
        <f>IF($D$18="YES", (Z175), (0))</f>
        <v>0</v>
      </c>
      <c r="AB175" s="33"/>
      <c r="AC175" s="33"/>
      <c r="AD175" s="35"/>
      <c r="AE175" s="34"/>
      <c r="AF175" s="33"/>
      <c r="AG175" s="16">
        <f>SUM(Q175,R175,T175,U175,W175,X175,Z175,AA175)</f>
        <v>0</v>
      </c>
      <c r="AH175" s="88"/>
      <c r="AI175" s="32"/>
      <c r="AJ175" s="32">
        <f t="shared" si="228"/>
        <v>0</v>
      </c>
      <c r="AK175" s="32"/>
      <c r="AL175" s="32">
        <f t="shared" si="229"/>
        <v>0</v>
      </c>
      <c r="AM175" s="32"/>
      <c r="AN175" s="32">
        <f t="shared" si="230"/>
        <v>0</v>
      </c>
      <c r="AO175" s="32"/>
      <c r="AP175" s="32">
        <f t="shared" si="231"/>
        <v>0</v>
      </c>
      <c r="AQ175" s="32"/>
      <c r="AR175" s="330">
        <f t="shared" si="232"/>
        <v>0</v>
      </c>
      <c r="AS175" s="32"/>
      <c r="AT175" s="32"/>
      <c r="AU175" s="31">
        <f>(Q175*G175)*F175</f>
        <v>0</v>
      </c>
      <c r="AV175" s="32"/>
      <c r="AW175" s="31">
        <f>(T175*G175)*F175</f>
        <v>0</v>
      </c>
      <c r="AX175" s="32"/>
      <c r="AY175" s="31">
        <f>(W175*G175)*F175</f>
        <v>0</v>
      </c>
      <c r="AZ175" s="32"/>
      <c r="BA175" s="31">
        <f>(Z175*G175)*F175</f>
        <v>0</v>
      </c>
      <c r="BB175" s="32"/>
      <c r="BC175" s="31">
        <f>SUM(AT175:BB175)</f>
        <v>0</v>
      </c>
      <c r="BF175" s="30"/>
      <c r="BG175" s="30"/>
      <c r="BH175" s="30"/>
      <c r="BI175" s="30"/>
      <c r="BJ175" s="30"/>
      <c r="BK175" s="30"/>
      <c r="BL175" s="30"/>
      <c r="BM175" s="30">
        <f>IF($N$18&lt;BM$24,0,IF($N$18&gt;BM$25,0,$BG175))</f>
        <v>0</v>
      </c>
      <c r="BN175" s="30">
        <f>IF($N$18&lt;BN$24,0,IF($N$18&gt;BN$25,0,$BH175))</f>
        <v>0</v>
      </c>
      <c r="BO175" s="30">
        <f>IF($N$18&lt;BO$24,0,IF($N$18&gt;BO$25,0,$BI175))</f>
        <v>0</v>
      </c>
      <c r="BP175" s="30">
        <f>IF($N$18&lt;BP$24,0,IF($N$18&gt;BP$25,0,$BJ175))</f>
        <v>0</v>
      </c>
      <c r="BQ175" s="30">
        <f>IF($N$18&lt;BQ$24,0,IF($N$18&gt;BQ$25,0,$BK175))</f>
        <v>0</v>
      </c>
      <c r="BR175" s="29">
        <f>SUM(BL175:BQ175)</f>
        <v>0</v>
      </c>
      <c r="BT175" s="28">
        <v>6</v>
      </c>
    </row>
    <row r="176" spans="1:72" ht="15" customHeight="1">
      <c r="A176" s="60" t="s">
        <v>275</v>
      </c>
      <c r="B176" s="59"/>
      <c r="C176" s="75"/>
      <c r="D176" s="78"/>
      <c r="E176" s="472"/>
      <c r="F176" s="473"/>
      <c r="G176" s="50"/>
      <c r="H176" s="49"/>
      <c r="I176" s="48"/>
      <c r="J176" s="16"/>
      <c r="K176" s="353"/>
      <c r="L176" s="353"/>
      <c r="M176" s="16"/>
      <c r="N176" s="353"/>
      <c r="O176" s="353"/>
      <c r="P176" s="33"/>
      <c r="Q176" s="16"/>
      <c r="R176" s="38"/>
      <c r="S176" s="33"/>
      <c r="T176" s="16"/>
      <c r="U176" s="38"/>
      <c r="V176" s="33"/>
      <c r="W176" s="16"/>
      <c r="X176" s="38"/>
      <c r="Y176" s="33"/>
      <c r="Z176" s="16"/>
      <c r="AA176" s="38"/>
      <c r="AB176" s="33"/>
      <c r="AC176" s="33"/>
      <c r="AD176" s="35"/>
      <c r="AE176" s="46"/>
      <c r="AF176" s="33"/>
      <c r="AG176" s="16">
        <f>SUM(AG177:AG207)</f>
        <v>0</v>
      </c>
      <c r="AH176" s="16"/>
      <c r="AI176" s="32"/>
      <c r="AJ176" s="32">
        <f t="shared" si="228"/>
        <v>0</v>
      </c>
      <c r="AK176" s="32"/>
      <c r="AL176" s="32">
        <f t="shared" si="229"/>
        <v>0</v>
      </c>
      <c r="AM176" s="32"/>
      <c r="AN176" s="32">
        <f t="shared" si="230"/>
        <v>0</v>
      </c>
      <c r="AO176" s="32"/>
      <c r="AP176" s="32">
        <f t="shared" si="231"/>
        <v>0</v>
      </c>
      <c r="AQ176" s="32"/>
      <c r="AR176" s="330">
        <f t="shared" si="232"/>
        <v>0</v>
      </c>
      <c r="AS176" s="32"/>
      <c r="AT176" s="32"/>
      <c r="AU176" s="31"/>
      <c r="AV176" s="32"/>
      <c r="AW176" s="31"/>
      <c r="AX176" s="32"/>
      <c r="AY176" s="31"/>
      <c r="AZ176" s="32"/>
      <c r="BA176" s="31"/>
      <c r="BB176" s="32"/>
      <c r="BC176" s="31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29"/>
      <c r="BT176" s="28" t="e">
        <v>#N/A</v>
      </c>
    </row>
    <row r="177" spans="1:72" ht="11.25" customHeight="1">
      <c r="A177" s="45" t="s">
        <v>276</v>
      </c>
      <c r="B177" s="63"/>
      <c r="C177" s="39"/>
      <c r="D177" s="39">
        <f t="shared" ref="D177:D207" si="323">BT177</f>
        <v>18</v>
      </c>
      <c r="E177" s="472" t="s">
        <v>101</v>
      </c>
      <c r="F177" s="473">
        <f t="shared" ref="F177:F207" si="324">BR177</f>
        <v>0</v>
      </c>
      <c r="G177" s="42">
        <v>72</v>
      </c>
      <c r="H177" s="62"/>
      <c r="I177" s="68">
        <v>7532857</v>
      </c>
      <c r="J177" s="61"/>
      <c r="K177" s="351">
        <v>46174</v>
      </c>
      <c r="L177" s="352"/>
      <c r="M177" s="61"/>
      <c r="N177" s="351">
        <v>46209</v>
      </c>
      <c r="O177" s="352"/>
      <c r="P177" s="33"/>
      <c r="Q177" s="37"/>
      <c r="R177" s="36">
        <f t="shared" ref="R177:R207" si="325">IF($D$18="YES", (Q177), (0))</f>
        <v>0</v>
      </c>
      <c r="S177" s="33"/>
      <c r="T177" s="37"/>
      <c r="U177" s="36">
        <f t="shared" ref="U177:U207" si="326">IF($D$18="YES", (T177), (0))</f>
        <v>0</v>
      </c>
      <c r="V177" s="33"/>
      <c r="W177" s="37"/>
      <c r="X177" s="36">
        <f t="shared" ref="X177:X207" si="327">IF($D$18="YES", (W177), (0))</f>
        <v>0</v>
      </c>
      <c r="Y177" s="33"/>
      <c r="Z177" s="37"/>
      <c r="AA177" s="36">
        <f t="shared" ref="AA177:AA207" si="328">IF($D$18="YES", (Z177), (0))</f>
        <v>0</v>
      </c>
      <c r="AB177" s="33"/>
      <c r="AC177" s="33"/>
      <c r="AD177" s="35"/>
      <c r="AE177" s="34"/>
      <c r="AF177" s="33"/>
      <c r="AG177" s="16">
        <f t="shared" ref="AG177:AG207" si="329">SUM(Q177,R177,T177,U177,W177,X177,Z177,AA177)</f>
        <v>0</v>
      </c>
      <c r="AH177" s="16"/>
      <c r="AI177" s="32"/>
      <c r="AJ177" s="32">
        <f t="shared" si="228"/>
        <v>0</v>
      </c>
      <c r="AK177" s="32"/>
      <c r="AL177" s="32">
        <f t="shared" si="229"/>
        <v>0</v>
      </c>
      <c r="AM177" s="32"/>
      <c r="AN177" s="32">
        <f t="shared" si="230"/>
        <v>0</v>
      </c>
      <c r="AO177" s="32"/>
      <c r="AP177" s="32">
        <f t="shared" si="231"/>
        <v>0</v>
      </c>
      <c r="AQ177" s="32"/>
      <c r="AR177" s="330">
        <f t="shared" si="232"/>
        <v>0</v>
      </c>
      <c r="AS177" s="32"/>
      <c r="AT177" s="32"/>
      <c r="AU177" s="31">
        <f t="shared" ref="AU177:AU207" si="330">(Q177*G177)*F177</f>
        <v>0</v>
      </c>
      <c r="AV177" s="32"/>
      <c r="AW177" s="31">
        <f t="shared" ref="AW177:AW207" si="331">(T177*G177)*F177</f>
        <v>0</v>
      </c>
      <c r="AX177" s="32"/>
      <c r="AY177" s="31">
        <f t="shared" ref="AY177:AY207" si="332">(W177*G177)*F177</f>
        <v>0</v>
      </c>
      <c r="AZ177" s="32"/>
      <c r="BA177" s="31">
        <f t="shared" ref="BA177:BA207" si="333">(Z177*G177)*F177</f>
        <v>0</v>
      </c>
      <c r="BB177" s="32"/>
      <c r="BC177" s="31">
        <f t="shared" ref="BC177:BC207" si="334">SUM(AT177:BB177)</f>
        <v>0</v>
      </c>
      <c r="BF177" s="30"/>
      <c r="BG177" s="30"/>
      <c r="BH177" s="30"/>
      <c r="BI177" s="30"/>
      <c r="BJ177" s="30"/>
      <c r="BK177" s="30"/>
      <c r="BL177" s="30"/>
      <c r="BM177" s="30">
        <f t="shared" ref="BM177:BM207" si="335">IF($N$18&lt;BM$24,0,IF($N$18&gt;BM$25,0,$BG177))</f>
        <v>0</v>
      </c>
      <c r="BN177" s="30">
        <f t="shared" ref="BN177:BN207" si="336">IF($N$18&lt;BN$24,0,IF($N$18&gt;BN$25,0,$BH177))</f>
        <v>0</v>
      </c>
      <c r="BO177" s="30">
        <f t="shared" ref="BO177:BO207" si="337">IF($N$18&lt;BO$24,0,IF($N$18&gt;BO$25,0,$BI177))</f>
        <v>0</v>
      </c>
      <c r="BP177" s="30">
        <f t="shared" ref="BP177:BP207" si="338">IF($N$18&lt;BP$24,0,IF($N$18&gt;BP$25,0,$BJ177))</f>
        <v>0</v>
      </c>
      <c r="BQ177" s="30">
        <f t="shared" ref="BQ177:BQ207" si="339">IF($N$18&lt;BQ$24,0,IF($N$18&gt;BQ$25,0,$BK177))</f>
        <v>0</v>
      </c>
      <c r="BR177" s="29">
        <f t="shared" ref="BR177:BR207" si="340">SUM(BL177:BQ177)</f>
        <v>0</v>
      </c>
      <c r="BT177" s="28">
        <v>18</v>
      </c>
    </row>
    <row r="178" spans="1:72" ht="11.25" customHeight="1">
      <c r="A178" s="45" t="s">
        <v>277</v>
      </c>
      <c r="B178" s="63"/>
      <c r="C178" s="39"/>
      <c r="D178" s="39">
        <f t="shared" si="323"/>
        <v>21</v>
      </c>
      <c r="E178" s="472" t="s">
        <v>101</v>
      </c>
      <c r="F178" s="473">
        <f t="shared" si="324"/>
        <v>0</v>
      </c>
      <c r="G178" s="42">
        <v>72</v>
      </c>
      <c r="H178" s="62"/>
      <c r="I178" s="68">
        <v>7532977</v>
      </c>
      <c r="J178" s="61"/>
      <c r="K178" s="351">
        <v>46174</v>
      </c>
      <c r="L178" s="352"/>
      <c r="M178" s="61"/>
      <c r="N178" s="351">
        <v>46209</v>
      </c>
      <c r="O178" s="352"/>
      <c r="P178" s="33"/>
      <c r="Q178" s="37"/>
      <c r="R178" s="36">
        <f t="shared" si="325"/>
        <v>0</v>
      </c>
      <c r="S178" s="33"/>
      <c r="T178" s="37"/>
      <c r="U178" s="36">
        <f t="shared" si="326"/>
        <v>0</v>
      </c>
      <c r="V178" s="33"/>
      <c r="W178" s="37"/>
      <c r="X178" s="36">
        <f t="shared" si="327"/>
        <v>0</v>
      </c>
      <c r="Y178" s="33"/>
      <c r="Z178" s="37"/>
      <c r="AA178" s="36">
        <f t="shared" si="328"/>
        <v>0</v>
      </c>
      <c r="AB178" s="33"/>
      <c r="AC178" s="33"/>
      <c r="AD178" s="35"/>
      <c r="AE178" s="34"/>
      <c r="AF178" s="33"/>
      <c r="AG178" s="16">
        <f t="shared" si="329"/>
        <v>0</v>
      </c>
      <c r="AH178" s="16"/>
      <c r="AI178" s="32"/>
      <c r="AJ178" s="32">
        <f t="shared" si="228"/>
        <v>0</v>
      </c>
      <c r="AK178" s="32"/>
      <c r="AL178" s="32">
        <f t="shared" si="229"/>
        <v>0</v>
      </c>
      <c r="AM178" s="32"/>
      <c r="AN178" s="32">
        <f t="shared" si="230"/>
        <v>0</v>
      </c>
      <c r="AO178" s="32"/>
      <c r="AP178" s="32">
        <f t="shared" si="231"/>
        <v>0</v>
      </c>
      <c r="AQ178" s="32"/>
      <c r="AR178" s="330">
        <f t="shared" si="232"/>
        <v>0</v>
      </c>
      <c r="AS178" s="32"/>
      <c r="AT178" s="32"/>
      <c r="AU178" s="31">
        <f t="shared" si="330"/>
        <v>0</v>
      </c>
      <c r="AV178" s="32"/>
      <c r="AW178" s="31">
        <f t="shared" si="331"/>
        <v>0</v>
      </c>
      <c r="AX178" s="32"/>
      <c r="AY178" s="31">
        <f t="shared" si="332"/>
        <v>0</v>
      </c>
      <c r="AZ178" s="32"/>
      <c r="BA178" s="31">
        <f t="shared" si="333"/>
        <v>0</v>
      </c>
      <c r="BB178" s="32"/>
      <c r="BC178" s="31">
        <f t="shared" si="334"/>
        <v>0</v>
      </c>
      <c r="BF178" s="30"/>
      <c r="BG178" s="30"/>
      <c r="BH178" s="30"/>
      <c r="BI178" s="30"/>
      <c r="BJ178" s="30"/>
      <c r="BK178" s="30"/>
      <c r="BL178" s="30"/>
      <c r="BM178" s="30">
        <f t="shared" si="335"/>
        <v>0</v>
      </c>
      <c r="BN178" s="30">
        <f t="shared" si="336"/>
        <v>0</v>
      </c>
      <c r="BO178" s="30">
        <f t="shared" si="337"/>
        <v>0</v>
      </c>
      <c r="BP178" s="30">
        <f t="shared" si="338"/>
        <v>0</v>
      </c>
      <c r="BQ178" s="30">
        <f t="shared" si="339"/>
        <v>0</v>
      </c>
      <c r="BR178" s="29">
        <f t="shared" si="340"/>
        <v>0</v>
      </c>
      <c r="BT178" s="28">
        <v>21</v>
      </c>
    </row>
    <row r="179" spans="1:72" s="9" customFormat="1" ht="11.25" customHeight="1">
      <c r="A179" s="45" t="s">
        <v>278</v>
      </c>
      <c r="B179" s="63"/>
      <c r="C179" s="39"/>
      <c r="D179" s="39">
        <f t="shared" si="323"/>
        <v>14</v>
      </c>
      <c r="E179" s="472" t="s">
        <v>101</v>
      </c>
      <c r="F179" s="473">
        <f t="shared" si="324"/>
        <v>0</v>
      </c>
      <c r="G179" s="83">
        <v>72</v>
      </c>
      <c r="H179" s="62"/>
      <c r="I179" s="87">
        <v>7533307</v>
      </c>
      <c r="J179" s="61"/>
      <c r="K179" s="351">
        <v>46174</v>
      </c>
      <c r="L179" s="352"/>
      <c r="M179" s="61"/>
      <c r="N179" s="351">
        <v>46209</v>
      </c>
      <c r="O179" s="352"/>
      <c r="P179" s="33"/>
      <c r="Q179" s="37"/>
      <c r="R179" s="36">
        <f t="shared" si="325"/>
        <v>0</v>
      </c>
      <c r="S179" s="33"/>
      <c r="T179" s="37"/>
      <c r="U179" s="36">
        <f t="shared" si="326"/>
        <v>0</v>
      </c>
      <c r="V179" s="33"/>
      <c r="W179" s="37"/>
      <c r="X179" s="36">
        <f t="shared" si="327"/>
        <v>0</v>
      </c>
      <c r="Y179" s="33"/>
      <c r="Z179" s="37"/>
      <c r="AA179" s="36">
        <f t="shared" si="328"/>
        <v>0</v>
      </c>
      <c r="AB179" s="33"/>
      <c r="AC179" s="33"/>
      <c r="AD179" s="35"/>
      <c r="AE179" s="34"/>
      <c r="AF179" s="33"/>
      <c r="AG179" s="16">
        <f t="shared" si="329"/>
        <v>0</v>
      </c>
      <c r="AH179" s="16"/>
      <c r="AI179" s="32"/>
      <c r="AJ179" s="32">
        <f t="shared" si="228"/>
        <v>0</v>
      </c>
      <c r="AK179" s="32"/>
      <c r="AL179" s="32">
        <f t="shared" si="229"/>
        <v>0</v>
      </c>
      <c r="AM179" s="32"/>
      <c r="AN179" s="32">
        <f t="shared" si="230"/>
        <v>0</v>
      </c>
      <c r="AO179" s="32"/>
      <c r="AP179" s="32">
        <f t="shared" si="231"/>
        <v>0</v>
      </c>
      <c r="AQ179" s="32"/>
      <c r="AR179" s="330">
        <f t="shared" si="232"/>
        <v>0</v>
      </c>
      <c r="AS179" s="32"/>
      <c r="AT179" s="32"/>
      <c r="AU179" s="31">
        <f t="shared" si="330"/>
        <v>0</v>
      </c>
      <c r="AV179" s="32"/>
      <c r="AW179" s="31">
        <f t="shared" si="331"/>
        <v>0</v>
      </c>
      <c r="AX179" s="32"/>
      <c r="AY179" s="31">
        <f t="shared" si="332"/>
        <v>0</v>
      </c>
      <c r="AZ179" s="32"/>
      <c r="BA179" s="31">
        <f t="shared" si="333"/>
        <v>0</v>
      </c>
      <c r="BB179" s="32"/>
      <c r="BC179" s="31">
        <f t="shared" si="334"/>
        <v>0</v>
      </c>
      <c r="BE179" s="8"/>
      <c r="BF179" s="30"/>
      <c r="BG179" s="30"/>
      <c r="BH179" s="30"/>
      <c r="BI179" s="30"/>
      <c r="BJ179" s="30"/>
      <c r="BK179" s="30"/>
      <c r="BL179" s="30"/>
      <c r="BM179" s="30">
        <f t="shared" si="335"/>
        <v>0</v>
      </c>
      <c r="BN179" s="30">
        <f t="shared" si="336"/>
        <v>0</v>
      </c>
      <c r="BO179" s="30">
        <f t="shared" si="337"/>
        <v>0</v>
      </c>
      <c r="BP179" s="30">
        <f t="shared" si="338"/>
        <v>0</v>
      </c>
      <c r="BQ179" s="30">
        <f t="shared" si="339"/>
        <v>0</v>
      </c>
      <c r="BR179" s="29">
        <f t="shared" si="340"/>
        <v>0</v>
      </c>
      <c r="BS179" s="10"/>
      <c r="BT179" s="28">
        <v>14</v>
      </c>
    </row>
    <row r="180" spans="1:72" s="9" customFormat="1" ht="11.25" customHeight="1">
      <c r="A180" s="45" t="s">
        <v>279</v>
      </c>
      <c r="B180" s="63"/>
      <c r="C180" s="39"/>
      <c r="D180" s="39">
        <f t="shared" si="323"/>
        <v>11</v>
      </c>
      <c r="E180" s="472" t="s">
        <v>101</v>
      </c>
      <c r="F180" s="473">
        <f t="shared" si="324"/>
        <v>0</v>
      </c>
      <c r="G180" s="83">
        <v>72</v>
      </c>
      <c r="H180" s="62"/>
      <c r="I180" s="87">
        <v>7533777</v>
      </c>
      <c r="J180" s="61"/>
      <c r="K180" s="351">
        <v>46174</v>
      </c>
      <c r="L180" s="352"/>
      <c r="M180" s="61"/>
      <c r="N180" s="351">
        <v>46209</v>
      </c>
      <c r="O180" s="352"/>
      <c r="P180" s="33"/>
      <c r="Q180" s="37"/>
      <c r="R180" s="36">
        <f t="shared" si="325"/>
        <v>0</v>
      </c>
      <c r="S180" s="33"/>
      <c r="T180" s="37"/>
      <c r="U180" s="36">
        <f t="shared" si="326"/>
        <v>0</v>
      </c>
      <c r="V180" s="33"/>
      <c r="W180" s="37"/>
      <c r="X180" s="36">
        <f t="shared" si="327"/>
        <v>0</v>
      </c>
      <c r="Y180" s="33"/>
      <c r="Z180" s="37"/>
      <c r="AA180" s="36">
        <f t="shared" si="328"/>
        <v>0</v>
      </c>
      <c r="AB180" s="33"/>
      <c r="AC180" s="33"/>
      <c r="AD180" s="35"/>
      <c r="AE180" s="34"/>
      <c r="AF180" s="33"/>
      <c r="AG180" s="16">
        <f t="shared" si="329"/>
        <v>0</v>
      </c>
      <c r="AH180" s="16"/>
      <c r="AI180" s="32"/>
      <c r="AJ180" s="32">
        <f t="shared" si="228"/>
        <v>0</v>
      </c>
      <c r="AK180" s="32"/>
      <c r="AL180" s="32">
        <f t="shared" si="229"/>
        <v>0</v>
      </c>
      <c r="AM180" s="32"/>
      <c r="AN180" s="32">
        <f t="shared" si="230"/>
        <v>0</v>
      </c>
      <c r="AO180" s="32"/>
      <c r="AP180" s="32">
        <f t="shared" si="231"/>
        <v>0</v>
      </c>
      <c r="AQ180" s="32"/>
      <c r="AR180" s="330">
        <f t="shared" si="232"/>
        <v>0</v>
      </c>
      <c r="AS180" s="32"/>
      <c r="AT180" s="32"/>
      <c r="AU180" s="31">
        <f t="shared" si="330"/>
        <v>0</v>
      </c>
      <c r="AV180" s="32"/>
      <c r="AW180" s="31">
        <f t="shared" si="331"/>
        <v>0</v>
      </c>
      <c r="AX180" s="32"/>
      <c r="AY180" s="31">
        <f t="shared" si="332"/>
        <v>0</v>
      </c>
      <c r="AZ180" s="32"/>
      <c r="BA180" s="31">
        <f t="shared" si="333"/>
        <v>0</v>
      </c>
      <c r="BB180" s="32"/>
      <c r="BC180" s="31">
        <f t="shared" si="334"/>
        <v>0</v>
      </c>
      <c r="BE180" s="8"/>
      <c r="BF180" s="30"/>
      <c r="BG180" s="30"/>
      <c r="BH180" s="30"/>
      <c r="BI180" s="30"/>
      <c r="BJ180" s="30"/>
      <c r="BK180" s="30"/>
      <c r="BL180" s="30"/>
      <c r="BM180" s="30">
        <f t="shared" si="335"/>
        <v>0</v>
      </c>
      <c r="BN180" s="30">
        <f t="shared" si="336"/>
        <v>0</v>
      </c>
      <c r="BO180" s="30">
        <f t="shared" si="337"/>
        <v>0</v>
      </c>
      <c r="BP180" s="30">
        <f t="shared" si="338"/>
        <v>0</v>
      </c>
      <c r="BQ180" s="30">
        <f t="shared" si="339"/>
        <v>0</v>
      </c>
      <c r="BR180" s="29">
        <f t="shared" si="340"/>
        <v>0</v>
      </c>
      <c r="BS180" s="10"/>
      <c r="BT180" s="28">
        <v>11</v>
      </c>
    </row>
    <row r="181" spans="1:72" s="9" customFormat="1" ht="11.25" customHeight="1">
      <c r="A181" s="45" t="s">
        <v>280</v>
      </c>
      <c r="B181" s="63"/>
      <c r="C181" s="39"/>
      <c r="D181" s="39">
        <f t="shared" si="323"/>
        <v>19</v>
      </c>
      <c r="E181" s="472" t="s">
        <v>101</v>
      </c>
      <c r="F181" s="473">
        <f t="shared" si="324"/>
        <v>0</v>
      </c>
      <c r="G181" s="83">
        <v>72</v>
      </c>
      <c r="H181" s="62"/>
      <c r="I181" s="87">
        <v>7534027</v>
      </c>
      <c r="J181" s="61"/>
      <c r="K181" s="351">
        <v>46174</v>
      </c>
      <c r="L181" s="352"/>
      <c r="M181" s="61"/>
      <c r="N181" s="351">
        <v>46209</v>
      </c>
      <c r="O181" s="352"/>
      <c r="P181" s="33"/>
      <c r="Q181" s="37"/>
      <c r="R181" s="36">
        <f t="shared" si="325"/>
        <v>0</v>
      </c>
      <c r="S181" s="33"/>
      <c r="T181" s="37"/>
      <c r="U181" s="36">
        <f t="shared" si="326"/>
        <v>0</v>
      </c>
      <c r="V181" s="33"/>
      <c r="W181" s="37"/>
      <c r="X181" s="36">
        <f t="shared" si="327"/>
        <v>0</v>
      </c>
      <c r="Y181" s="33"/>
      <c r="Z181" s="37"/>
      <c r="AA181" s="36">
        <f t="shared" si="328"/>
        <v>0</v>
      </c>
      <c r="AB181" s="33"/>
      <c r="AC181" s="33"/>
      <c r="AD181" s="35"/>
      <c r="AE181" s="34"/>
      <c r="AF181" s="33"/>
      <c r="AG181" s="16">
        <f t="shared" si="329"/>
        <v>0</v>
      </c>
      <c r="AH181" s="16"/>
      <c r="AI181" s="32"/>
      <c r="AJ181" s="32">
        <f t="shared" si="228"/>
        <v>0</v>
      </c>
      <c r="AK181" s="32"/>
      <c r="AL181" s="32">
        <f t="shared" si="229"/>
        <v>0</v>
      </c>
      <c r="AM181" s="32"/>
      <c r="AN181" s="32">
        <f t="shared" si="230"/>
        <v>0</v>
      </c>
      <c r="AO181" s="32"/>
      <c r="AP181" s="32">
        <f t="shared" si="231"/>
        <v>0</v>
      </c>
      <c r="AQ181" s="32"/>
      <c r="AR181" s="330">
        <f t="shared" si="232"/>
        <v>0</v>
      </c>
      <c r="AS181" s="32"/>
      <c r="AT181" s="32"/>
      <c r="AU181" s="31">
        <f t="shared" si="330"/>
        <v>0</v>
      </c>
      <c r="AV181" s="32"/>
      <c r="AW181" s="31">
        <f t="shared" si="331"/>
        <v>0</v>
      </c>
      <c r="AX181" s="32"/>
      <c r="AY181" s="31">
        <f t="shared" si="332"/>
        <v>0</v>
      </c>
      <c r="AZ181" s="32"/>
      <c r="BA181" s="31">
        <f t="shared" si="333"/>
        <v>0</v>
      </c>
      <c r="BB181" s="32"/>
      <c r="BC181" s="31">
        <f t="shared" si="334"/>
        <v>0</v>
      </c>
      <c r="BE181" s="8"/>
      <c r="BF181" s="30"/>
      <c r="BG181" s="30"/>
      <c r="BH181" s="30"/>
      <c r="BI181" s="30"/>
      <c r="BJ181" s="30"/>
      <c r="BK181" s="30"/>
      <c r="BL181" s="30"/>
      <c r="BM181" s="30">
        <f t="shared" si="335"/>
        <v>0</v>
      </c>
      <c r="BN181" s="30">
        <f t="shared" si="336"/>
        <v>0</v>
      </c>
      <c r="BO181" s="30">
        <f t="shared" si="337"/>
        <v>0</v>
      </c>
      <c r="BP181" s="30">
        <f t="shared" si="338"/>
        <v>0</v>
      </c>
      <c r="BQ181" s="30">
        <f t="shared" si="339"/>
        <v>0</v>
      </c>
      <c r="BR181" s="29">
        <f t="shared" si="340"/>
        <v>0</v>
      </c>
      <c r="BS181" s="10"/>
      <c r="BT181" s="28">
        <v>19</v>
      </c>
    </row>
    <row r="182" spans="1:72" s="9" customFormat="1" ht="11.25" customHeight="1">
      <c r="A182" s="45" t="s">
        <v>281</v>
      </c>
      <c r="B182" s="63"/>
      <c r="C182" s="39"/>
      <c r="D182" s="39">
        <f t="shared" si="323"/>
        <v>20</v>
      </c>
      <c r="E182" s="472" t="s">
        <v>101</v>
      </c>
      <c r="F182" s="473">
        <f t="shared" si="324"/>
        <v>0</v>
      </c>
      <c r="G182" s="83">
        <v>72</v>
      </c>
      <c r="H182" s="62"/>
      <c r="I182" s="87">
        <v>7534017</v>
      </c>
      <c r="J182" s="61"/>
      <c r="K182" s="351">
        <v>46174</v>
      </c>
      <c r="L182" s="352"/>
      <c r="M182" s="61"/>
      <c r="N182" s="351">
        <v>46209</v>
      </c>
      <c r="O182" s="352"/>
      <c r="P182" s="33"/>
      <c r="Q182" s="37"/>
      <c r="R182" s="36">
        <f t="shared" si="325"/>
        <v>0</v>
      </c>
      <c r="S182" s="33"/>
      <c r="T182" s="37"/>
      <c r="U182" s="36">
        <f t="shared" si="326"/>
        <v>0</v>
      </c>
      <c r="V182" s="33"/>
      <c r="W182" s="37"/>
      <c r="X182" s="36">
        <f t="shared" si="327"/>
        <v>0</v>
      </c>
      <c r="Y182" s="33"/>
      <c r="Z182" s="37"/>
      <c r="AA182" s="36">
        <f t="shared" si="328"/>
        <v>0</v>
      </c>
      <c r="AB182" s="33"/>
      <c r="AC182" s="33"/>
      <c r="AD182" s="35"/>
      <c r="AE182" s="34"/>
      <c r="AF182" s="33"/>
      <c r="AG182" s="16">
        <f t="shared" si="329"/>
        <v>0</v>
      </c>
      <c r="AH182" s="16"/>
      <c r="AI182" s="32"/>
      <c r="AJ182" s="32">
        <f t="shared" si="228"/>
        <v>0</v>
      </c>
      <c r="AK182" s="32"/>
      <c r="AL182" s="32">
        <f t="shared" si="229"/>
        <v>0</v>
      </c>
      <c r="AM182" s="32"/>
      <c r="AN182" s="32">
        <f t="shared" si="230"/>
        <v>0</v>
      </c>
      <c r="AO182" s="32"/>
      <c r="AP182" s="32">
        <f t="shared" si="231"/>
        <v>0</v>
      </c>
      <c r="AQ182" s="32"/>
      <c r="AR182" s="330">
        <f t="shared" si="232"/>
        <v>0</v>
      </c>
      <c r="AS182" s="32"/>
      <c r="AT182" s="32"/>
      <c r="AU182" s="31">
        <f t="shared" si="330"/>
        <v>0</v>
      </c>
      <c r="AV182" s="32"/>
      <c r="AW182" s="31">
        <f t="shared" si="331"/>
        <v>0</v>
      </c>
      <c r="AX182" s="32"/>
      <c r="AY182" s="31">
        <f t="shared" si="332"/>
        <v>0</v>
      </c>
      <c r="AZ182" s="32"/>
      <c r="BA182" s="31">
        <f t="shared" si="333"/>
        <v>0</v>
      </c>
      <c r="BB182" s="32"/>
      <c r="BC182" s="31">
        <f t="shared" si="334"/>
        <v>0</v>
      </c>
      <c r="BE182" s="8"/>
      <c r="BF182" s="30"/>
      <c r="BG182" s="30"/>
      <c r="BH182" s="30"/>
      <c r="BI182" s="30"/>
      <c r="BJ182" s="30"/>
      <c r="BK182" s="30"/>
      <c r="BL182" s="30"/>
      <c r="BM182" s="30">
        <f t="shared" si="335"/>
        <v>0</v>
      </c>
      <c r="BN182" s="30">
        <f t="shared" si="336"/>
        <v>0</v>
      </c>
      <c r="BO182" s="30">
        <f t="shared" si="337"/>
        <v>0</v>
      </c>
      <c r="BP182" s="30">
        <f t="shared" si="338"/>
        <v>0</v>
      </c>
      <c r="BQ182" s="30">
        <f t="shared" si="339"/>
        <v>0</v>
      </c>
      <c r="BR182" s="29">
        <f t="shared" si="340"/>
        <v>0</v>
      </c>
      <c r="BS182" s="10"/>
      <c r="BT182" s="28">
        <v>20</v>
      </c>
    </row>
    <row r="183" spans="1:72" s="9" customFormat="1" ht="11.25" customHeight="1">
      <c r="A183" s="45" t="s">
        <v>282</v>
      </c>
      <c r="B183" s="63"/>
      <c r="C183" s="39"/>
      <c r="D183" s="39">
        <f t="shared" si="323"/>
        <v>4</v>
      </c>
      <c r="E183" s="472" t="s">
        <v>101</v>
      </c>
      <c r="F183" s="473">
        <f t="shared" si="324"/>
        <v>0</v>
      </c>
      <c r="G183" s="83">
        <v>72</v>
      </c>
      <c r="H183" s="62"/>
      <c r="I183" s="87">
        <v>7533967</v>
      </c>
      <c r="J183" s="61"/>
      <c r="K183" s="351">
        <v>46174</v>
      </c>
      <c r="L183" s="352"/>
      <c r="M183" s="61"/>
      <c r="N183" s="351">
        <v>46209</v>
      </c>
      <c r="O183" s="352"/>
      <c r="P183" s="33"/>
      <c r="Q183" s="37"/>
      <c r="R183" s="36">
        <f t="shared" si="325"/>
        <v>0</v>
      </c>
      <c r="S183" s="33"/>
      <c r="T183" s="37"/>
      <c r="U183" s="36">
        <f t="shared" si="326"/>
        <v>0</v>
      </c>
      <c r="V183" s="33"/>
      <c r="W183" s="37"/>
      <c r="X183" s="36">
        <f t="shared" si="327"/>
        <v>0</v>
      </c>
      <c r="Y183" s="33"/>
      <c r="Z183" s="37"/>
      <c r="AA183" s="36">
        <f t="shared" si="328"/>
        <v>0</v>
      </c>
      <c r="AB183" s="33"/>
      <c r="AC183" s="33"/>
      <c r="AD183" s="35"/>
      <c r="AE183" s="34"/>
      <c r="AF183" s="33"/>
      <c r="AG183" s="16">
        <f t="shared" si="329"/>
        <v>0</v>
      </c>
      <c r="AH183" s="16"/>
      <c r="AI183" s="32"/>
      <c r="AJ183" s="32">
        <f t="shared" si="228"/>
        <v>0</v>
      </c>
      <c r="AK183" s="32"/>
      <c r="AL183" s="32">
        <f t="shared" si="229"/>
        <v>0</v>
      </c>
      <c r="AM183" s="32"/>
      <c r="AN183" s="32">
        <f t="shared" si="230"/>
        <v>0</v>
      </c>
      <c r="AO183" s="32"/>
      <c r="AP183" s="32">
        <f t="shared" si="231"/>
        <v>0</v>
      </c>
      <c r="AQ183" s="32"/>
      <c r="AR183" s="330">
        <f t="shared" si="232"/>
        <v>0</v>
      </c>
      <c r="AS183" s="32"/>
      <c r="AT183" s="32"/>
      <c r="AU183" s="31">
        <f t="shared" si="330"/>
        <v>0</v>
      </c>
      <c r="AV183" s="32"/>
      <c r="AW183" s="31">
        <f t="shared" si="331"/>
        <v>0</v>
      </c>
      <c r="AX183" s="32"/>
      <c r="AY183" s="31">
        <f t="shared" si="332"/>
        <v>0</v>
      </c>
      <c r="AZ183" s="32"/>
      <c r="BA183" s="31">
        <f t="shared" si="333"/>
        <v>0</v>
      </c>
      <c r="BB183" s="32"/>
      <c r="BC183" s="31">
        <f t="shared" si="334"/>
        <v>0</v>
      </c>
      <c r="BE183" s="8"/>
      <c r="BF183" s="30"/>
      <c r="BG183" s="30"/>
      <c r="BH183" s="30"/>
      <c r="BI183" s="30"/>
      <c r="BJ183" s="30"/>
      <c r="BK183" s="30"/>
      <c r="BL183" s="30"/>
      <c r="BM183" s="30">
        <f t="shared" si="335"/>
        <v>0</v>
      </c>
      <c r="BN183" s="30">
        <f t="shared" si="336"/>
        <v>0</v>
      </c>
      <c r="BO183" s="30">
        <f t="shared" si="337"/>
        <v>0</v>
      </c>
      <c r="BP183" s="30">
        <f t="shared" si="338"/>
        <v>0</v>
      </c>
      <c r="BQ183" s="30">
        <f t="shared" si="339"/>
        <v>0</v>
      </c>
      <c r="BR183" s="29">
        <f t="shared" si="340"/>
        <v>0</v>
      </c>
      <c r="BS183" s="10"/>
      <c r="BT183" s="28">
        <v>4</v>
      </c>
    </row>
    <row r="184" spans="1:72" s="9" customFormat="1" ht="11.25" customHeight="1">
      <c r="A184" s="45" t="s">
        <v>283</v>
      </c>
      <c r="B184" s="63"/>
      <c r="C184" s="39"/>
      <c r="D184" s="39">
        <f t="shared" si="323"/>
        <v>3</v>
      </c>
      <c r="E184" s="472" t="s">
        <v>101</v>
      </c>
      <c r="F184" s="473">
        <f t="shared" si="324"/>
        <v>0</v>
      </c>
      <c r="G184" s="83">
        <v>72</v>
      </c>
      <c r="H184" s="62"/>
      <c r="I184" s="87">
        <v>7534037</v>
      </c>
      <c r="J184" s="61"/>
      <c r="K184" s="351">
        <v>46174</v>
      </c>
      <c r="L184" s="352"/>
      <c r="M184" s="61"/>
      <c r="N184" s="351">
        <v>46209</v>
      </c>
      <c r="O184" s="352"/>
      <c r="P184" s="33"/>
      <c r="Q184" s="37"/>
      <c r="R184" s="36">
        <f t="shared" si="325"/>
        <v>0</v>
      </c>
      <c r="S184" s="33"/>
      <c r="T184" s="37"/>
      <c r="U184" s="36">
        <f t="shared" si="326"/>
        <v>0</v>
      </c>
      <c r="V184" s="33"/>
      <c r="W184" s="37"/>
      <c r="X184" s="36">
        <f t="shared" si="327"/>
        <v>0</v>
      </c>
      <c r="Y184" s="33"/>
      <c r="Z184" s="37"/>
      <c r="AA184" s="36">
        <f t="shared" si="328"/>
        <v>0</v>
      </c>
      <c r="AB184" s="33"/>
      <c r="AC184" s="33"/>
      <c r="AD184" s="35"/>
      <c r="AE184" s="34"/>
      <c r="AF184" s="33"/>
      <c r="AG184" s="16">
        <f t="shared" si="329"/>
        <v>0</v>
      </c>
      <c r="AH184" s="16"/>
      <c r="AI184" s="32"/>
      <c r="AJ184" s="32">
        <f t="shared" si="228"/>
        <v>0</v>
      </c>
      <c r="AK184" s="32"/>
      <c r="AL184" s="32">
        <f t="shared" si="229"/>
        <v>0</v>
      </c>
      <c r="AM184" s="32"/>
      <c r="AN184" s="32">
        <f t="shared" si="230"/>
        <v>0</v>
      </c>
      <c r="AO184" s="32"/>
      <c r="AP184" s="32">
        <f t="shared" si="231"/>
        <v>0</v>
      </c>
      <c r="AQ184" s="32"/>
      <c r="AR184" s="330">
        <f t="shared" si="232"/>
        <v>0</v>
      </c>
      <c r="AS184" s="32"/>
      <c r="AT184" s="32"/>
      <c r="AU184" s="31">
        <f t="shared" si="330"/>
        <v>0</v>
      </c>
      <c r="AV184" s="32"/>
      <c r="AW184" s="31">
        <f t="shared" si="331"/>
        <v>0</v>
      </c>
      <c r="AX184" s="32"/>
      <c r="AY184" s="31">
        <f t="shared" si="332"/>
        <v>0</v>
      </c>
      <c r="AZ184" s="32"/>
      <c r="BA184" s="31">
        <f t="shared" si="333"/>
        <v>0</v>
      </c>
      <c r="BB184" s="32"/>
      <c r="BC184" s="31">
        <f t="shared" si="334"/>
        <v>0</v>
      </c>
      <c r="BE184" s="8"/>
      <c r="BF184" s="30"/>
      <c r="BG184" s="30"/>
      <c r="BH184" s="30"/>
      <c r="BI184" s="30"/>
      <c r="BJ184" s="30"/>
      <c r="BK184" s="30"/>
      <c r="BL184" s="30"/>
      <c r="BM184" s="30">
        <f t="shared" si="335"/>
        <v>0</v>
      </c>
      <c r="BN184" s="30">
        <f t="shared" si="336"/>
        <v>0</v>
      </c>
      <c r="BO184" s="30">
        <f t="shared" si="337"/>
        <v>0</v>
      </c>
      <c r="BP184" s="30">
        <f t="shared" si="338"/>
        <v>0</v>
      </c>
      <c r="BQ184" s="30">
        <f t="shared" si="339"/>
        <v>0</v>
      </c>
      <c r="BR184" s="29">
        <f t="shared" si="340"/>
        <v>0</v>
      </c>
      <c r="BS184" s="10"/>
      <c r="BT184" s="28">
        <v>3</v>
      </c>
    </row>
    <row r="185" spans="1:72" s="9" customFormat="1" ht="11.25" customHeight="1">
      <c r="A185" s="45" t="s">
        <v>284</v>
      </c>
      <c r="B185" s="63"/>
      <c r="C185" s="39"/>
      <c r="D185" s="39">
        <f t="shared" ref="D185" si="341">BT185</f>
        <v>35</v>
      </c>
      <c r="E185" s="472" t="s">
        <v>101</v>
      </c>
      <c r="F185" s="473">
        <f t="shared" ref="F185" si="342">BR185</f>
        <v>0</v>
      </c>
      <c r="G185" s="83">
        <v>72</v>
      </c>
      <c r="H185" s="62"/>
      <c r="I185" s="87">
        <v>7534107</v>
      </c>
      <c r="J185" s="61"/>
      <c r="K185" s="351">
        <v>46174</v>
      </c>
      <c r="L185" s="352"/>
      <c r="M185" s="61"/>
      <c r="N185" s="351">
        <v>46209</v>
      </c>
      <c r="O185" s="352"/>
      <c r="P185" s="33"/>
      <c r="Q185" s="37"/>
      <c r="R185" s="36">
        <f t="shared" ref="R185" si="343">IF($D$18="YES", (Q185), (0))</f>
        <v>0</v>
      </c>
      <c r="S185" s="33"/>
      <c r="T185" s="37"/>
      <c r="U185" s="36">
        <f t="shared" ref="U185" si="344">IF($D$18="YES", (T185), (0))</f>
        <v>0</v>
      </c>
      <c r="V185" s="33"/>
      <c r="W185" s="37"/>
      <c r="X185" s="36">
        <f t="shared" ref="X185" si="345">IF($D$18="YES", (W185), (0))</f>
        <v>0</v>
      </c>
      <c r="Y185" s="33"/>
      <c r="Z185" s="37"/>
      <c r="AA185" s="36">
        <f t="shared" ref="AA185" si="346">IF($D$18="YES", (Z185), (0))</f>
        <v>0</v>
      </c>
      <c r="AB185" s="33"/>
      <c r="AC185" s="33"/>
      <c r="AD185" s="35"/>
      <c r="AE185" s="34"/>
      <c r="AF185" s="33"/>
      <c r="AG185" s="16">
        <f t="shared" ref="AG185" si="347">SUM(Q185,R185,T185,U185,W185,X185,Z185,AA185)</f>
        <v>0</v>
      </c>
      <c r="AH185" s="16"/>
      <c r="AI185" s="32"/>
      <c r="AJ185" s="32">
        <f t="shared" si="228"/>
        <v>0</v>
      </c>
      <c r="AK185" s="32"/>
      <c r="AL185" s="32">
        <f t="shared" si="229"/>
        <v>0</v>
      </c>
      <c r="AM185" s="32"/>
      <c r="AN185" s="32">
        <f t="shared" si="230"/>
        <v>0</v>
      </c>
      <c r="AO185" s="32"/>
      <c r="AP185" s="32">
        <f t="shared" si="231"/>
        <v>0</v>
      </c>
      <c r="AQ185" s="32"/>
      <c r="AR185" s="330">
        <f t="shared" si="232"/>
        <v>0</v>
      </c>
      <c r="AS185" s="32"/>
      <c r="AT185" s="32"/>
      <c r="AU185" s="31">
        <f t="shared" ref="AU185" si="348">(Q185*G185)*F185</f>
        <v>0</v>
      </c>
      <c r="AV185" s="32"/>
      <c r="AW185" s="31">
        <f t="shared" ref="AW185" si="349">(T185*G185)*F185</f>
        <v>0</v>
      </c>
      <c r="AX185" s="32"/>
      <c r="AY185" s="31">
        <f t="shared" ref="AY185" si="350">(W185*G185)*F185</f>
        <v>0</v>
      </c>
      <c r="AZ185" s="32"/>
      <c r="BA185" s="31">
        <f t="shared" ref="BA185" si="351">(Z185*G185)*F185</f>
        <v>0</v>
      </c>
      <c r="BB185" s="32"/>
      <c r="BC185" s="31">
        <f t="shared" ref="BC185" si="352">SUM(AT185:BB185)</f>
        <v>0</v>
      </c>
      <c r="BE185" s="8"/>
      <c r="BF185" s="30"/>
      <c r="BG185" s="30"/>
      <c r="BH185" s="30"/>
      <c r="BI185" s="30"/>
      <c r="BJ185" s="30"/>
      <c r="BK185" s="30"/>
      <c r="BL185" s="30"/>
      <c r="BM185" s="30">
        <f t="shared" si="335"/>
        <v>0</v>
      </c>
      <c r="BN185" s="30">
        <f t="shared" si="336"/>
        <v>0</v>
      </c>
      <c r="BO185" s="30">
        <f t="shared" si="337"/>
        <v>0</v>
      </c>
      <c r="BP185" s="30">
        <f t="shared" si="338"/>
        <v>0</v>
      </c>
      <c r="BQ185" s="30">
        <f t="shared" si="339"/>
        <v>0</v>
      </c>
      <c r="BR185" s="29">
        <f t="shared" ref="BR185" si="353">SUM(BL185:BQ185)</f>
        <v>0</v>
      </c>
      <c r="BS185" s="10"/>
      <c r="BT185" s="28">
        <v>35</v>
      </c>
    </row>
    <row r="186" spans="1:72" s="9" customFormat="1" ht="11.25" customHeight="1">
      <c r="A186" s="45" t="s">
        <v>285</v>
      </c>
      <c r="B186" s="63"/>
      <c r="C186" s="39"/>
      <c r="D186" s="39" t="str">
        <f t="shared" si="323"/>
        <v>S/O</v>
      </c>
      <c r="E186" s="472" t="s">
        <v>101</v>
      </c>
      <c r="F186" s="473">
        <f t="shared" si="324"/>
        <v>0</v>
      </c>
      <c r="G186" s="83">
        <v>72</v>
      </c>
      <c r="H186" s="62"/>
      <c r="I186" s="87">
        <v>7534087</v>
      </c>
      <c r="J186" s="61"/>
      <c r="K186" s="351">
        <v>46174</v>
      </c>
      <c r="L186" s="352"/>
      <c r="M186" s="61"/>
      <c r="N186" s="351">
        <v>46209</v>
      </c>
      <c r="O186" s="352"/>
      <c r="P186" s="33"/>
      <c r="Q186" s="37"/>
      <c r="R186" s="36">
        <f t="shared" si="325"/>
        <v>0</v>
      </c>
      <c r="S186" s="33"/>
      <c r="T186" s="37"/>
      <c r="U186" s="36">
        <f t="shared" si="326"/>
        <v>0</v>
      </c>
      <c r="V186" s="33"/>
      <c r="W186" s="37"/>
      <c r="X186" s="36">
        <f t="shared" si="327"/>
        <v>0</v>
      </c>
      <c r="Y186" s="33"/>
      <c r="Z186" s="37"/>
      <c r="AA186" s="36">
        <f t="shared" si="328"/>
        <v>0</v>
      </c>
      <c r="AB186" s="33"/>
      <c r="AC186" s="33"/>
      <c r="AD186" s="35"/>
      <c r="AE186" s="34"/>
      <c r="AF186" s="33"/>
      <c r="AG186" s="16">
        <f t="shared" si="329"/>
        <v>0</v>
      </c>
      <c r="AH186" s="16"/>
      <c r="AI186" s="32"/>
      <c r="AJ186" s="32">
        <f t="shared" ref="AJ186:AJ247" si="354">Q186*G186</f>
        <v>0</v>
      </c>
      <c r="AK186" s="32"/>
      <c r="AL186" s="32">
        <f t="shared" ref="AL186:AL247" si="355">T186*G186</f>
        <v>0</v>
      </c>
      <c r="AM186" s="32"/>
      <c r="AN186" s="32">
        <f t="shared" ref="AN186:AN247" si="356">W186*G186</f>
        <v>0</v>
      </c>
      <c r="AO186" s="32"/>
      <c r="AP186" s="32">
        <f t="shared" ref="AP186:AP247" si="357">Z186*G186</f>
        <v>0</v>
      </c>
      <c r="AQ186" s="32"/>
      <c r="AR186" s="330">
        <f t="shared" ref="AR186:AR247" si="358">SUM(AJ186,AL186,AN186,AP186)</f>
        <v>0</v>
      </c>
      <c r="AS186" s="32"/>
      <c r="AT186" s="32"/>
      <c r="AU186" s="31">
        <f t="shared" si="330"/>
        <v>0</v>
      </c>
      <c r="AV186" s="32"/>
      <c r="AW186" s="31">
        <f t="shared" si="331"/>
        <v>0</v>
      </c>
      <c r="AX186" s="32"/>
      <c r="AY186" s="31">
        <f t="shared" si="332"/>
        <v>0</v>
      </c>
      <c r="AZ186" s="32"/>
      <c r="BA186" s="31">
        <f t="shared" si="333"/>
        <v>0</v>
      </c>
      <c r="BB186" s="32"/>
      <c r="BC186" s="31">
        <f t="shared" si="334"/>
        <v>0</v>
      </c>
      <c r="BE186" s="8"/>
      <c r="BF186" s="30"/>
      <c r="BG186" s="30"/>
      <c r="BH186" s="30"/>
      <c r="BI186" s="30"/>
      <c r="BJ186" s="30"/>
      <c r="BK186" s="30"/>
      <c r="BL186" s="30"/>
      <c r="BM186" s="30">
        <f t="shared" si="335"/>
        <v>0</v>
      </c>
      <c r="BN186" s="30">
        <f t="shared" si="336"/>
        <v>0</v>
      </c>
      <c r="BO186" s="30">
        <f t="shared" si="337"/>
        <v>0</v>
      </c>
      <c r="BP186" s="30">
        <f t="shared" si="338"/>
        <v>0</v>
      </c>
      <c r="BQ186" s="30">
        <f t="shared" si="339"/>
        <v>0</v>
      </c>
      <c r="BR186" s="29">
        <f t="shared" si="340"/>
        <v>0</v>
      </c>
      <c r="BS186" s="10"/>
      <c r="BT186" s="28" t="s">
        <v>742</v>
      </c>
    </row>
    <row r="187" spans="1:72" s="9" customFormat="1" ht="11.25" customHeight="1">
      <c r="A187" s="45" t="s">
        <v>285</v>
      </c>
      <c r="B187" s="63"/>
      <c r="C187" s="39"/>
      <c r="D187" s="39">
        <f t="shared" si="323"/>
        <v>5</v>
      </c>
      <c r="E187" s="472" t="s">
        <v>286</v>
      </c>
      <c r="F187" s="473">
        <f t="shared" si="324"/>
        <v>0</v>
      </c>
      <c r="G187" s="83">
        <v>105</v>
      </c>
      <c r="H187" s="62"/>
      <c r="I187" s="87">
        <v>7134104</v>
      </c>
      <c r="J187" s="61"/>
      <c r="K187" s="351">
        <v>46174</v>
      </c>
      <c r="L187" s="352"/>
      <c r="M187" s="61"/>
      <c r="N187" s="351">
        <v>46209</v>
      </c>
      <c r="O187" s="352"/>
      <c r="P187" s="33"/>
      <c r="Q187" s="37"/>
      <c r="R187" s="36">
        <f t="shared" si="325"/>
        <v>0</v>
      </c>
      <c r="S187" s="33"/>
      <c r="T187" s="37"/>
      <c r="U187" s="36">
        <f t="shared" si="326"/>
        <v>0</v>
      </c>
      <c r="V187" s="33"/>
      <c r="W187" s="37"/>
      <c r="X187" s="36">
        <f t="shared" si="327"/>
        <v>0</v>
      </c>
      <c r="Y187" s="33"/>
      <c r="Z187" s="37"/>
      <c r="AA187" s="36">
        <f t="shared" si="328"/>
        <v>0</v>
      </c>
      <c r="AB187" s="33"/>
      <c r="AC187" s="33"/>
      <c r="AD187" s="35"/>
      <c r="AE187" s="34"/>
      <c r="AF187" s="33"/>
      <c r="AG187" s="16">
        <f t="shared" si="329"/>
        <v>0</v>
      </c>
      <c r="AH187" s="16"/>
      <c r="AI187" s="32"/>
      <c r="AJ187" s="32">
        <f t="shared" si="354"/>
        <v>0</v>
      </c>
      <c r="AK187" s="32"/>
      <c r="AL187" s="32">
        <f t="shared" si="355"/>
        <v>0</v>
      </c>
      <c r="AM187" s="32"/>
      <c r="AN187" s="32">
        <f t="shared" si="356"/>
        <v>0</v>
      </c>
      <c r="AO187" s="32"/>
      <c r="AP187" s="32">
        <f t="shared" si="357"/>
        <v>0</v>
      </c>
      <c r="AQ187" s="32"/>
      <c r="AR187" s="330">
        <f t="shared" si="358"/>
        <v>0</v>
      </c>
      <c r="AS187" s="32"/>
      <c r="AT187" s="32"/>
      <c r="AU187" s="31">
        <f t="shared" si="330"/>
        <v>0</v>
      </c>
      <c r="AV187" s="32"/>
      <c r="AW187" s="31">
        <f t="shared" si="331"/>
        <v>0</v>
      </c>
      <c r="AX187" s="32"/>
      <c r="AY187" s="31">
        <f t="shared" si="332"/>
        <v>0</v>
      </c>
      <c r="AZ187" s="32"/>
      <c r="BA187" s="31">
        <f t="shared" si="333"/>
        <v>0</v>
      </c>
      <c r="BB187" s="32"/>
      <c r="BC187" s="31">
        <f t="shared" si="334"/>
        <v>0</v>
      </c>
      <c r="BE187" s="8"/>
      <c r="BF187" s="30"/>
      <c r="BG187" s="30"/>
      <c r="BH187" s="30"/>
      <c r="BI187" s="30"/>
      <c r="BJ187" s="30"/>
      <c r="BK187" s="30"/>
      <c r="BL187" s="30"/>
      <c r="BM187" s="30">
        <f t="shared" si="335"/>
        <v>0</v>
      </c>
      <c r="BN187" s="30">
        <f t="shared" si="336"/>
        <v>0</v>
      </c>
      <c r="BO187" s="30">
        <f t="shared" si="337"/>
        <v>0</v>
      </c>
      <c r="BP187" s="30">
        <f t="shared" si="338"/>
        <v>0</v>
      </c>
      <c r="BQ187" s="30">
        <f t="shared" si="339"/>
        <v>0</v>
      </c>
      <c r="BR187" s="29">
        <f t="shared" si="340"/>
        <v>0</v>
      </c>
      <c r="BS187" s="10"/>
      <c r="BT187" s="28">
        <v>5</v>
      </c>
    </row>
    <row r="188" spans="1:72" s="9" customFormat="1" ht="11.25" customHeight="1">
      <c r="A188" s="45" t="s">
        <v>287</v>
      </c>
      <c r="B188" s="63"/>
      <c r="C188" s="39"/>
      <c r="D188" s="39">
        <f t="shared" si="323"/>
        <v>9</v>
      </c>
      <c r="E188" s="472" t="s">
        <v>101</v>
      </c>
      <c r="F188" s="473">
        <f t="shared" si="324"/>
        <v>0</v>
      </c>
      <c r="G188" s="83">
        <v>72</v>
      </c>
      <c r="H188" s="62"/>
      <c r="I188" s="87">
        <v>7534407</v>
      </c>
      <c r="J188" s="61"/>
      <c r="K188" s="351">
        <v>46174</v>
      </c>
      <c r="L188" s="352"/>
      <c r="M188" s="61"/>
      <c r="N188" s="351">
        <v>46209</v>
      </c>
      <c r="O188" s="352"/>
      <c r="P188" s="33"/>
      <c r="Q188" s="37"/>
      <c r="R188" s="36">
        <f t="shared" si="325"/>
        <v>0</v>
      </c>
      <c r="S188" s="33"/>
      <c r="T188" s="37"/>
      <c r="U188" s="36">
        <f t="shared" si="326"/>
        <v>0</v>
      </c>
      <c r="V188" s="33"/>
      <c r="W188" s="37"/>
      <c r="X188" s="36">
        <f t="shared" si="327"/>
        <v>0</v>
      </c>
      <c r="Y188" s="33"/>
      <c r="Z188" s="37"/>
      <c r="AA188" s="36">
        <f t="shared" si="328"/>
        <v>0</v>
      </c>
      <c r="AB188" s="33"/>
      <c r="AC188" s="33"/>
      <c r="AD188" s="35"/>
      <c r="AE188" s="34"/>
      <c r="AF188" s="33"/>
      <c r="AG188" s="16">
        <f t="shared" si="329"/>
        <v>0</v>
      </c>
      <c r="AH188" s="16"/>
      <c r="AI188" s="32"/>
      <c r="AJ188" s="32">
        <f t="shared" si="354"/>
        <v>0</v>
      </c>
      <c r="AK188" s="32"/>
      <c r="AL188" s="32">
        <f t="shared" si="355"/>
        <v>0</v>
      </c>
      <c r="AM188" s="32"/>
      <c r="AN188" s="32">
        <f t="shared" si="356"/>
        <v>0</v>
      </c>
      <c r="AO188" s="32"/>
      <c r="AP188" s="32">
        <f t="shared" si="357"/>
        <v>0</v>
      </c>
      <c r="AQ188" s="32"/>
      <c r="AR188" s="330">
        <f t="shared" si="358"/>
        <v>0</v>
      </c>
      <c r="AS188" s="32"/>
      <c r="AT188" s="32"/>
      <c r="AU188" s="31">
        <f t="shared" si="330"/>
        <v>0</v>
      </c>
      <c r="AV188" s="32"/>
      <c r="AW188" s="31">
        <f t="shared" si="331"/>
        <v>0</v>
      </c>
      <c r="AX188" s="32"/>
      <c r="AY188" s="31">
        <f t="shared" si="332"/>
        <v>0</v>
      </c>
      <c r="AZ188" s="32"/>
      <c r="BA188" s="31">
        <f t="shared" si="333"/>
        <v>0</v>
      </c>
      <c r="BB188" s="32"/>
      <c r="BC188" s="31">
        <f t="shared" si="334"/>
        <v>0</v>
      </c>
      <c r="BE188" s="8"/>
      <c r="BF188" s="30"/>
      <c r="BG188" s="30"/>
      <c r="BH188" s="30"/>
      <c r="BI188" s="30"/>
      <c r="BJ188" s="30"/>
      <c r="BK188" s="30"/>
      <c r="BL188" s="30"/>
      <c r="BM188" s="30">
        <f t="shared" si="335"/>
        <v>0</v>
      </c>
      <c r="BN188" s="30">
        <f t="shared" si="336"/>
        <v>0</v>
      </c>
      <c r="BO188" s="30">
        <f t="shared" si="337"/>
        <v>0</v>
      </c>
      <c r="BP188" s="30">
        <f t="shared" si="338"/>
        <v>0</v>
      </c>
      <c r="BQ188" s="30">
        <f t="shared" si="339"/>
        <v>0</v>
      </c>
      <c r="BR188" s="29">
        <f t="shared" si="340"/>
        <v>0</v>
      </c>
      <c r="BS188" s="10"/>
      <c r="BT188" s="28">
        <v>9</v>
      </c>
    </row>
    <row r="189" spans="1:72" s="9" customFormat="1" ht="11.25" customHeight="1">
      <c r="A189" s="45" t="s">
        <v>288</v>
      </c>
      <c r="B189" s="63"/>
      <c r="C189" s="39"/>
      <c r="D189" s="39">
        <f t="shared" si="323"/>
        <v>15</v>
      </c>
      <c r="E189" s="472" t="s">
        <v>101</v>
      </c>
      <c r="F189" s="473">
        <f t="shared" si="324"/>
        <v>0</v>
      </c>
      <c r="G189" s="42">
        <v>72</v>
      </c>
      <c r="H189" s="62"/>
      <c r="I189" s="87">
        <v>7534507</v>
      </c>
      <c r="J189" s="61"/>
      <c r="K189" s="351">
        <v>46174</v>
      </c>
      <c r="L189" s="352"/>
      <c r="M189" s="61"/>
      <c r="N189" s="351">
        <v>46209</v>
      </c>
      <c r="O189" s="352"/>
      <c r="P189" s="33"/>
      <c r="Q189" s="37"/>
      <c r="R189" s="36">
        <f t="shared" si="325"/>
        <v>0</v>
      </c>
      <c r="S189" s="33"/>
      <c r="T189" s="37"/>
      <c r="U189" s="36">
        <f t="shared" si="326"/>
        <v>0</v>
      </c>
      <c r="V189" s="33"/>
      <c r="W189" s="37"/>
      <c r="X189" s="36">
        <f t="shared" si="327"/>
        <v>0</v>
      </c>
      <c r="Y189" s="33"/>
      <c r="Z189" s="37"/>
      <c r="AA189" s="36">
        <f t="shared" si="328"/>
        <v>0</v>
      </c>
      <c r="AB189" s="33"/>
      <c r="AC189" s="33"/>
      <c r="AD189" s="35"/>
      <c r="AE189" s="34"/>
      <c r="AF189" s="33"/>
      <c r="AG189" s="16">
        <f t="shared" si="329"/>
        <v>0</v>
      </c>
      <c r="AH189" s="16"/>
      <c r="AI189" s="32"/>
      <c r="AJ189" s="32">
        <f t="shared" si="354"/>
        <v>0</v>
      </c>
      <c r="AK189" s="32"/>
      <c r="AL189" s="32">
        <f t="shared" si="355"/>
        <v>0</v>
      </c>
      <c r="AM189" s="32"/>
      <c r="AN189" s="32">
        <f t="shared" si="356"/>
        <v>0</v>
      </c>
      <c r="AO189" s="32"/>
      <c r="AP189" s="32">
        <f t="shared" si="357"/>
        <v>0</v>
      </c>
      <c r="AQ189" s="32"/>
      <c r="AR189" s="330">
        <f t="shared" si="358"/>
        <v>0</v>
      </c>
      <c r="AS189" s="32"/>
      <c r="AT189" s="32"/>
      <c r="AU189" s="31">
        <f t="shared" si="330"/>
        <v>0</v>
      </c>
      <c r="AV189" s="32"/>
      <c r="AW189" s="31">
        <f t="shared" si="331"/>
        <v>0</v>
      </c>
      <c r="AX189" s="32"/>
      <c r="AY189" s="31">
        <f t="shared" si="332"/>
        <v>0</v>
      </c>
      <c r="AZ189" s="32"/>
      <c r="BA189" s="31">
        <f t="shared" si="333"/>
        <v>0</v>
      </c>
      <c r="BB189" s="32"/>
      <c r="BC189" s="31">
        <f t="shared" si="334"/>
        <v>0</v>
      </c>
      <c r="BE189" s="8"/>
      <c r="BF189" s="30"/>
      <c r="BG189" s="30"/>
      <c r="BH189" s="30"/>
      <c r="BI189" s="30"/>
      <c r="BJ189" s="30"/>
      <c r="BK189" s="30"/>
      <c r="BL189" s="30"/>
      <c r="BM189" s="30">
        <f t="shared" si="335"/>
        <v>0</v>
      </c>
      <c r="BN189" s="30">
        <f t="shared" si="336"/>
        <v>0</v>
      </c>
      <c r="BO189" s="30">
        <f t="shared" si="337"/>
        <v>0</v>
      </c>
      <c r="BP189" s="30">
        <f t="shared" si="338"/>
        <v>0</v>
      </c>
      <c r="BQ189" s="30">
        <f t="shared" si="339"/>
        <v>0</v>
      </c>
      <c r="BR189" s="29">
        <f t="shared" si="340"/>
        <v>0</v>
      </c>
      <c r="BS189" s="10"/>
      <c r="BT189" s="28">
        <v>15</v>
      </c>
    </row>
    <row r="190" spans="1:72" s="9" customFormat="1" ht="11.25" customHeight="1">
      <c r="A190" s="45" t="s">
        <v>289</v>
      </c>
      <c r="B190" s="63"/>
      <c r="C190" s="39"/>
      <c r="D190" s="39">
        <f t="shared" si="323"/>
        <v>15</v>
      </c>
      <c r="E190" s="472" t="s">
        <v>101</v>
      </c>
      <c r="F190" s="473">
        <f t="shared" si="324"/>
        <v>0</v>
      </c>
      <c r="G190" s="83">
        <v>72</v>
      </c>
      <c r="H190" s="62"/>
      <c r="I190" s="87">
        <v>7535007</v>
      </c>
      <c r="J190" s="61"/>
      <c r="K190" s="351">
        <v>46174</v>
      </c>
      <c r="L190" s="352"/>
      <c r="M190" s="61"/>
      <c r="N190" s="351">
        <v>46209</v>
      </c>
      <c r="O190" s="352"/>
      <c r="P190" s="33"/>
      <c r="Q190" s="37"/>
      <c r="R190" s="36">
        <f t="shared" si="325"/>
        <v>0</v>
      </c>
      <c r="S190" s="33"/>
      <c r="T190" s="37"/>
      <c r="U190" s="36">
        <f t="shared" si="326"/>
        <v>0</v>
      </c>
      <c r="V190" s="33"/>
      <c r="W190" s="37"/>
      <c r="X190" s="36">
        <f t="shared" si="327"/>
        <v>0</v>
      </c>
      <c r="Y190" s="33"/>
      <c r="Z190" s="37"/>
      <c r="AA190" s="36">
        <f t="shared" si="328"/>
        <v>0</v>
      </c>
      <c r="AB190" s="33"/>
      <c r="AC190" s="33"/>
      <c r="AD190" s="35"/>
      <c r="AE190" s="34"/>
      <c r="AF190" s="33"/>
      <c r="AG190" s="16">
        <f t="shared" si="329"/>
        <v>0</v>
      </c>
      <c r="AH190" s="16"/>
      <c r="AI190" s="32"/>
      <c r="AJ190" s="32">
        <f t="shared" si="354"/>
        <v>0</v>
      </c>
      <c r="AK190" s="32"/>
      <c r="AL190" s="32">
        <f t="shared" si="355"/>
        <v>0</v>
      </c>
      <c r="AM190" s="32"/>
      <c r="AN190" s="32">
        <f t="shared" si="356"/>
        <v>0</v>
      </c>
      <c r="AO190" s="32"/>
      <c r="AP190" s="32">
        <f t="shared" si="357"/>
        <v>0</v>
      </c>
      <c r="AQ190" s="32"/>
      <c r="AR190" s="330">
        <f t="shared" si="358"/>
        <v>0</v>
      </c>
      <c r="AS190" s="32"/>
      <c r="AT190" s="32"/>
      <c r="AU190" s="31">
        <f t="shared" si="330"/>
        <v>0</v>
      </c>
      <c r="AV190" s="32"/>
      <c r="AW190" s="31">
        <f t="shared" si="331"/>
        <v>0</v>
      </c>
      <c r="AX190" s="32"/>
      <c r="AY190" s="31">
        <f t="shared" si="332"/>
        <v>0</v>
      </c>
      <c r="AZ190" s="32"/>
      <c r="BA190" s="31">
        <f t="shared" si="333"/>
        <v>0</v>
      </c>
      <c r="BB190" s="32"/>
      <c r="BC190" s="31">
        <f t="shared" si="334"/>
        <v>0</v>
      </c>
      <c r="BE190" s="8"/>
      <c r="BF190" s="30"/>
      <c r="BG190" s="30"/>
      <c r="BH190" s="30"/>
      <c r="BI190" s="30"/>
      <c r="BJ190" s="30"/>
      <c r="BK190" s="30"/>
      <c r="BL190" s="30"/>
      <c r="BM190" s="30">
        <f t="shared" si="335"/>
        <v>0</v>
      </c>
      <c r="BN190" s="30">
        <f t="shared" si="336"/>
        <v>0</v>
      </c>
      <c r="BO190" s="30">
        <f t="shared" si="337"/>
        <v>0</v>
      </c>
      <c r="BP190" s="30">
        <f t="shared" si="338"/>
        <v>0</v>
      </c>
      <c r="BQ190" s="30">
        <f t="shared" si="339"/>
        <v>0</v>
      </c>
      <c r="BR190" s="29">
        <f t="shared" si="340"/>
        <v>0</v>
      </c>
      <c r="BS190" s="10"/>
      <c r="BT190" s="28">
        <v>15</v>
      </c>
    </row>
    <row r="191" spans="1:72" s="9" customFormat="1" ht="11.25" customHeight="1">
      <c r="A191" s="86" t="s">
        <v>290</v>
      </c>
      <c r="B191" s="63"/>
      <c r="C191" s="39"/>
      <c r="D191" s="39" t="str">
        <f t="shared" si="323"/>
        <v>S/O</v>
      </c>
      <c r="E191" s="472" t="s">
        <v>101</v>
      </c>
      <c r="F191" s="473">
        <f t="shared" si="324"/>
        <v>0</v>
      </c>
      <c r="G191" s="83">
        <v>72</v>
      </c>
      <c r="H191" s="62"/>
      <c r="I191" s="87">
        <v>7535107</v>
      </c>
      <c r="J191" s="61"/>
      <c r="K191" s="351">
        <v>46174</v>
      </c>
      <c r="L191" s="352"/>
      <c r="M191" s="61"/>
      <c r="N191" s="351">
        <v>46209</v>
      </c>
      <c r="O191" s="352"/>
      <c r="P191" s="33"/>
      <c r="Q191" s="37"/>
      <c r="R191" s="36">
        <f t="shared" si="325"/>
        <v>0</v>
      </c>
      <c r="S191" s="33"/>
      <c r="T191" s="37"/>
      <c r="U191" s="36">
        <f t="shared" si="326"/>
        <v>0</v>
      </c>
      <c r="V191" s="33"/>
      <c r="W191" s="37"/>
      <c r="X191" s="36">
        <f t="shared" si="327"/>
        <v>0</v>
      </c>
      <c r="Y191" s="33"/>
      <c r="Z191" s="37"/>
      <c r="AA191" s="36">
        <f t="shared" si="328"/>
        <v>0</v>
      </c>
      <c r="AB191" s="33"/>
      <c r="AC191" s="33"/>
      <c r="AD191" s="35"/>
      <c r="AE191" s="34"/>
      <c r="AF191" s="33"/>
      <c r="AG191" s="16">
        <f t="shared" si="329"/>
        <v>0</v>
      </c>
      <c r="AH191" s="16"/>
      <c r="AI191" s="32"/>
      <c r="AJ191" s="32">
        <f t="shared" si="354"/>
        <v>0</v>
      </c>
      <c r="AK191" s="32"/>
      <c r="AL191" s="32">
        <f t="shared" si="355"/>
        <v>0</v>
      </c>
      <c r="AM191" s="32"/>
      <c r="AN191" s="32">
        <f t="shared" si="356"/>
        <v>0</v>
      </c>
      <c r="AO191" s="32"/>
      <c r="AP191" s="32">
        <f t="shared" si="357"/>
        <v>0</v>
      </c>
      <c r="AQ191" s="32"/>
      <c r="AR191" s="330">
        <f t="shared" si="358"/>
        <v>0</v>
      </c>
      <c r="AS191" s="32"/>
      <c r="AT191" s="32"/>
      <c r="AU191" s="31">
        <f t="shared" si="330"/>
        <v>0</v>
      </c>
      <c r="AV191" s="32"/>
      <c r="AW191" s="31">
        <f t="shared" si="331"/>
        <v>0</v>
      </c>
      <c r="AX191" s="32"/>
      <c r="AY191" s="31">
        <f t="shared" si="332"/>
        <v>0</v>
      </c>
      <c r="AZ191" s="32"/>
      <c r="BA191" s="31">
        <f t="shared" si="333"/>
        <v>0</v>
      </c>
      <c r="BB191" s="32"/>
      <c r="BC191" s="31">
        <f t="shared" si="334"/>
        <v>0</v>
      </c>
      <c r="BE191" s="8"/>
      <c r="BF191" s="30"/>
      <c r="BG191" s="30"/>
      <c r="BH191" s="30"/>
      <c r="BI191" s="30"/>
      <c r="BJ191" s="30"/>
      <c r="BK191" s="30"/>
      <c r="BL191" s="30"/>
      <c r="BM191" s="30">
        <f t="shared" si="335"/>
        <v>0</v>
      </c>
      <c r="BN191" s="30">
        <f t="shared" si="336"/>
        <v>0</v>
      </c>
      <c r="BO191" s="30">
        <f t="shared" si="337"/>
        <v>0</v>
      </c>
      <c r="BP191" s="30">
        <f t="shared" si="338"/>
        <v>0</v>
      </c>
      <c r="BQ191" s="30">
        <f t="shared" si="339"/>
        <v>0</v>
      </c>
      <c r="BR191" s="29">
        <f t="shared" si="340"/>
        <v>0</v>
      </c>
      <c r="BS191" s="10"/>
      <c r="BT191" s="28" t="s">
        <v>742</v>
      </c>
    </row>
    <row r="192" spans="1:72" s="9" customFormat="1" ht="11.25" customHeight="1">
      <c r="A192" s="45" t="s">
        <v>291</v>
      </c>
      <c r="B192" s="63"/>
      <c r="C192" s="39"/>
      <c r="D192" s="39" t="str">
        <f t="shared" si="323"/>
        <v>S/O</v>
      </c>
      <c r="E192" s="472" t="s">
        <v>101</v>
      </c>
      <c r="F192" s="473">
        <f t="shared" si="324"/>
        <v>0</v>
      </c>
      <c r="G192" s="83">
        <v>72</v>
      </c>
      <c r="H192" s="62"/>
      <c r="I192" s="87">
        <v>7535207</v>
      </c>
      <c r="J192" s="61"/>
      <c r="K192" s="351">
        <v>46174</v>
      </c>
      <c r="L192" s="352"/>
      <c r="M192" s="61"/>
      <c r="N192" s="351">
        <v>46209</v>
      </c>
      <c r="O192" s="352"/>
      <c r="P192" s="33"/>
      <c r="Q192" s="37"/>
      <c r="R192" s="36">
        <f t="shared" si="325"/>
        <v>0</v>
      </c>
      <c r="S192" s="33"/>
      <c r="T192" s="37"/>
      <c r="U192" s="36">
        <f t="shared" si="326"/>
        <v>0</v>
      </c>
      <c r="V192" s="33"/>
      <c r="W192" s="37"/>
      <c r="X192" s="36">
        <f t="shared" si="327"/>
        <v>0</v>
      </c>
      <c r="Y192" s="33"/>
      <c r="Z192" s="37"/>
      <c r="AA192" s="36">
        <f t="shared" si="328"/>
        <v>0</v>
      </c>
      <c r="AB192" s="33"/>
      <c r="AC192" s="33"/>
      <c r="AD192" s="35"/>
      <c r="AE192" s="34"/>
      <c r="AF192" s="33"/>
      <c r="AG192" s="16">
        <f t="shared" si="329"/>
        <v>0</v>
      </c>
      <c r="AH192" s="16"/>
      <c r="AI192" s="32"/>
      <c r="AJ192" s="32">
        <f t="shared" si="354"/>
        <v>0</v>
      </c>
      <c r="AK192" s="32"/>
      <c r="AL192" s="32">
        <f t="shared" si="355"/>
        <v>0</v>
      </c>
      <c r="AM192" s="32"/>
      <c r="AN192" s="32">
        <f t="shared" si="356"/>
        <v>0</v>
      </c>
      <c r="AO192" s="32"/>
      <c r="AP192" s="32">
        <f t="shared" si="357"/>
        <v>0</v>
      </c>
      <c r="AQ192" s="32"/>
      <c r="AR192" s="330">
        <f t="shared" si="358"/>
        <v>0</v>
      </c>
      <c r="AS192" s="32"/>
      <c r="AT192" s="32"/>
      <c r="AU192" s="31">
        <f t="shared" si="330"/>
        <v>0</v>
      </c>
      <c r="AV192" s="32"/>
      <c r="AW192" s="31">
        <f t="shared" si="331"/>
        <v>0</v>
      </c>
      <c r="AX192" s="32"/>
      <c r="AY192" s="31">
        <f t="shared" si="332"/>
        <v>0</v>
      </c>
      <c r="AZ192" s="32"/>
      <c r="BA192" s="31">
        <f t="shared" si="333"/>
        <v>0</v>
      </c>
      <c r="BB192" s="32"/>
      <c r="BC192" s="31">
        <f t="shared" si="334"/>
        <v>0</v>
      </c>
      <c r="BE192" s="8"/>
      <c r="BF192" s="30"/>
      <c r="BG192" s="30"/>
      <c r="BH192" s="30"/>
      <c r="BI192" s="30"/>
      <c r="BJ192" s="30"/>
      <c r="BK192" s="30"/>
      <c r="BL192" s="30"/>
      <c r="BM192" s="30">
        <f t="shared" si="335"/>
        <v>0</v>
      </c>
      <c r="BN192" s="30">
        <f t="shared" si="336"/>
        <v>0</v>
      </c>
      <c r="BO192" s="30">
        <f t="shared" si="337"/>
        <v>0</v>
      </c>
      <c r="BP192" s="30">
        <f t="shared" si="338"/>
        <v>0</v>
      </c>
      <c r="BQ192" s="30">
        <f t="shared" si="339"/>
        <v>0</v>
      </c>
      <c r="BR192" s="29">
        <f t="shared" si="340"/>
        <v>0</v>
      </c>
      <c r="BS192" s="10"/>
      <c r="BT192" s="28" t="s">
        <v>742</v>
      </c>
    </row>
    <row r="193" spans="1:72" s="9" customFormat="1" ht="11.25" customHeight="1">
      <c r="A193" s="45" t="s">
        <v>291</v>
      </c>
      <c r="B193" s="63"/>
      <c r="C193" s="39"/>
      <c r="D193" s="39">
        <f t="shared" si="323"/>
        <v>5</v>
      </c>
      <c r="E193" s="472" t="s">
        <v>286</v>
      </c>
      <c r="F193" s="473">
        <f t="shared" si="324"/>
        <v>0</v>
      </c>
      <c r="G193" s="83">
        <v>105</v>
      </c>
      <c r="H193" s="62"/>
      <c r="I193" s="87">
        <v>7135204</v>
      </c>
      <c r="J193" s="61"/>
      <c r="K193" s="351">
        <v>46174</v>
      </c>
      <c r="L193" s="352"/>
      <c r="M193" s="61"/>
      <c r="N193" s="351">
        <v>46209</v>
      </c>
      <c r="O193" s="352"/>
      <c r="P193" s="33"/>
      <c r="Q193" s="37"/>
      <c r="R193" s="36">
        <f t="shared" si="325"/>
        <v>0</v>
      </c>
      <c r="S193" s="33"/>
      <c r="T193" s="37"/>
      <c r="U193" s="36">
        <f t="shared" si="326"/>
        <v>0</v>
      </c>
      <c r="V193" s="33"/>
      <c r="W193" s="37"/>
      <c r="X193" s="36">
        <f t="shared" si="327"/>
        <v>0</v>
      </c>
      <c r="Y193" s="33"/>
      <c r="Z193" s="37"/>
      <c r="AA193" s="36">
        <f t="shared" si="328"/>
        <v>0</v>
      </c>
      <c r="AB193" s="33"/>
      <c r="AC193" s="33"/>
      <c r="AD193" s="35"/>
      <c r="AE193" s="34"/>
      <c r="AF193" s="33"/>
      <c r="AG193" s="16">
        <f t="shared" si="329"/>
        <v>0</v>
      </c>
      <c r="AH193" s="16"/>
      <c r="AI193" s="32"/>
      <c r="AJ193" s="32">
        <f t="shared" si="354"/>
        <v>0</v>
      </c>
      <c r="AK193" s="32"/>
      <c r="AL193" s="32">
        <f t="shared" si="355"/>
        <v>0</v>
      </c>
      <c r="AM193" s="32"/>
      <c r="AN193" s="32">
        <f t="shared" si="356"/>
        <v>0</v>
      </c>
      <c r="AO193" s="32"/>
      <c r="AP193" s="32">
        <f t="shared" si="357"/>
        <v>0</v>
      </c>
      <c r="AQ193" s="32"/>
      <c r="AR193" s="330">
        <f t="shared" si="358"/>
        <v>0</v>
      </c>
      <c r="AS193" s="32"/>
      <c r="AT193" s="32"/>
      <c r="AU193" s="31">
        <f t="shared" si="330"/>
        <v>0</v>
      </c>
      <c r="AV193" s="32"/>
      <c r="AW193" s="31">
        <f t="shared" si="331"/>
        <v>0</v>
      </c>
      <c r="AX193" s="32"/>
      <c r="AY193" s="31">
        <f t="shared" si="332"/>
        <v>0</v>
      </c>
      <c r="AZ193" s="32"/>
      <c r="BA193" s="31">
        <f t="shared" si="333"/>
        <v>0</v>
      </c>
      <c r="BB193" s="32"/>
      <c r="BC193" s="31">
        <f t="shared" si="334"/>
        <v>0</v>
      </c>
      <c r="BE193" s="8"/>
      <c r="BF193" s="30"/>
      <c r="BG193" s="30"/>
      <c r="BH193" s="30"/>
      <c r="BI193" s="30"/>
      <c r="BJ193" s="30"/>
      <c r="BK193" s="30"/>
      <c r="BL193" s="30"/>
      <c r="BM193" s="30">
        <f t="shared" si="335"/>
        <v>0</v>
      </c>
      <c r="BN193" s="30">
        <f t="shared" si="336"/>
        <v>0</v>
      </c>
      <c r="BO193" s="30">
        <f t="shared" si="337"/>
        <v>0</v>
      </c>
      <c r="BP193" s="30">
        <f t="shared" si="338"/>
        <v>0</v>
      </c>
      <c r="BQ193" s="30">
        <f t="shared" si="339"/>
        <v>0</v>
      </c>
      <c r="BR193" s="29">
        <f t="shared" si="340"/>
        <v>0</v>
      </c>
      <c r="BS193" s="10"/>
      <c r="BT193" s="28">
        <v>5</v>
      </c>
    </row>
    <row r="194" spans="1:72" s="9" customFormat="1" ht="11.25" customHeight="1">
      <c r="A194" s="45" t="s">
        <v>292</v>
      </c>
      <c r="B194" s="63"/>
      <c r="C194" s="39"/>
      <c r="D194" s="39">
        <f t="shared" si="323"/>
        <v>7</v>
      </c>
      <c r="E194" s="472" t="s">
        <v>101</v>
      </c>
      <c r="F194" s="473">
        <f t="shared" si="324"/>
        <v>0</v>
      </c>
      <c r="G194" s="83">
        <v>72</v>
      </c>
      <c r="H194" s="62"/>
      <c r="I194" s="87">
        <v>7535707</v>
      </c>
      <c r="J194" s="61"/>
      <c r="K194" s="351">
        <v>46174</v>
      </c>
      <c r="L194" s="352"/>
      <c r="M194" s="61"/>
      <c r="N194" s="351">
        <v>46209</v>
      </c>
      <c r="O194" s="352"/>
      <c r="P194" s="33"/>
      <c r="Q194" s="37"/>
      <c r="R194" s="36">
        <f t="shared" si="325"/>
        <v>0</v>
      </c>
      <c r="S194" s="33"/>
      <c r="T194" s="37"/>
      <c r="U194" s="36">
        <f t="shared" si="326"/>
        <v>0</v>
      </c>
      <c r="V194" s="33"/>
      <c r="W194" s="37"/>
      <c r="X194" s="36">
        <f t="shared" si="327"/>
        <v>0</v>
      </c>
      <c r="Y194" s="33"/>
      <c r="Z194" s="37"/>
      <c r="AA194" s="36">
        <f t="shared" si="328"/>
        <v>0</v>
      </c>
      <c r="AB194" s="33"/>
      <c r="AC194" s="33"/>
      <c r="AD194" s="35"/>
      <c r="AE194" s="34"/>
      <c r="AF194" s="33"/>
      <c r="AG194" s="16">
        <f t="shared" si="329"/>
        <v>0</v>
      </c>
      <c r="AH194" s="16"/>
      <c r="AI194" s="32"/>
      <c r="AJ194" s="32">
        <f t="shared" si="354"/>
        <v>0</v>
      </c>
      <c r="AK194" s="32"/>
      <c r="AL194" s="32">
        <f t="shared" si="355"/>
        <v>0</v>
      </c>
      <c r="AM194" s="32"/>
      <c r="AN194" s="32">
        <f t="shared" si="356"/>
        <v>0</v>
      </c>
      <c r="AO194" s="32"/>
      <c r="AP194" s="32">
        <f t="shared" si="357"/>
        <v>0</v>
      </c>
      <c r="AQ194" s="32"/>
      <c r="AR194" s="330">
        <f t="shared" si="358"/>
        <v>0</v>
      </c>
      <c r="AS194" s="32"/>
      <c r="AT194" s="32"/>
      <c r="AU194" s="31">
        <f t="shared" si="330"/>
        <v>0</v>
      </c>
      <c r="AV194" s="32"/>
      <c r="AW194" s="31">
        <f t="shared" si="331"/>
        <v>0</v>
      </c>
      <c r="AX194" s="32"/>
      <c r="AY194" s="31">
        <f t="shared" si="332"/>
        <v>0</v>
      </c>
      <c r="AZ194" s="32"/>
      <c r="BA194" s="31">
        <f t="shared" si="333"/>
        <v>0</v>
      </c>
      <c r="BB194" s="32"/>
      <c r="BC194" s="31">
        <f t="shared" si="334"/>
        <v>0</v>
      </c>
      <c r="BE194" s="8"/>
      <c r="BF194" s="30"/>
      <c r="BG194" s="30"/>
      <c r="BH194" s="30"/>
      <c r="BI194" s="30"/>
      <c r="BJ194" s="30"/>
      <c r="BK194" s="30"/>
      <c r="BL194" s="30"/>
      <c r="BM194" s="30">
        <f t="shared" si="335"/>
        <v>0</v>
      </c>
      <c r="BN194" s="30">
        <f t="shared" si="336"/>
        <v>0</v>
      </c>
      <c r="BO194" s="30">
        <f t="shared" si="337"/>
        <v>0</v>
      </c>
      <c r="BP194" s="30">
        <f t="shared" si="338"/>
        <v>0</v>
      </c>
      <c r="BQ194" s="30">
        <f t="shared" si="339"/>
        <v>0</v>
      </c>
      <c r="BR194" s="29">
        <f t="shared" si="340"/>
        <v>0</v>
      </c>
      <c r="BS194" s="10"/>
      <c r="BT194" s="28">
        <v>7</v>
      </c>
    </row>
    <row r="195" spans="1:72" s="9" customFormat="1" ht="11.25" customHeight="1">
      <c r="A195" s="45" t="s">
        <v>292</v>
      </c>
      <c r="B195" s="63"/>
      <c r="C195" s="39"/>
      <c r="D195" s="39">
        <f t="shared" si="323"/>
        <v>5</v>
      </c>
      <c r="E195" s="472" t="s">
        <v>286</v>
      </c>
      <c r="F195" s="473">
        <f t="shared" si="324"/>
        <v>0</v>
      </c>
      <c r="G195" s="83">
        <v>105</v>
      </c>
      <c r="H195" s="62"/>
      <c r="I195" s="87">
        <v>7135704</v>
      </c>
      <c r="J195" s="61"/>
      <c r="K195" s="351">
        <v>46174</v>
      </c>
      <c r="L195" s="352"/>
      <c r="M195" s="61"/>
      <c r="N195" s="351">
        <v>46209</v>
      </c>
      <c r="O195" s="352"/>
      <c r="P195" s="33"/>
      <c r="Q195" s="37"/>
      <c r="R195" s="36">
        <f t="shared" si="325"/>
        <v>0</v>
      </c>
      <c r="S195" s="33"/>
      <c r="T195" s="37"/>
      <c r="U195" s="36">
        <f t="shared" si="326"/>
        <v>0</v>
      </c>
      <c r="V195" s="33"/>
      <c r="W195" s="37"/>
      <c r="X195" s="36">
        <f t="shared" si="327"/>
        <v>0</v>
      </c>
      <c r="Y195" s="33"/>
      <c r="Z195" s="37"/>
      <c r="AA195" s="36">
        <f t="shared" si="328"/>
        <v>0</v>
      </c>
      <c r="AB195" s="33"/>
      <c r="AC195" s="33"/>
      <c r="AD195" s="35"/>
      <c r="AE195" s="34"/>
      <c r="AF195" s="33"/>
      <c r="AG195" s="16">
        <f t="shared" si="329"/>
        <v>0</v>
      </c>
      <c r="AH195" s="16"/>
      <c r="AI195" s="32"/>
      <c r="AJ195" s="32">
        <f t="shared" si="354"/>
        <v>0</v>
      </c>
      <c r="AK195" s="32"/>
      <c r="AL195" s="32">
        <f t="shared" si="355"/>
        <v>0</v>
      </c>
      <c r="AM195" s="32"/>
      <c r="AN195" s="32">
        <f t="shared" si="356"/>
        <v>0</v>
      </c>
      <c r="AO195" s="32"/>
      <c r="AP195" s="32">
        <f t="shared" si="357"/>
        <v>0</v>
      </c>
      <c r="AQ195" s="32"/>
      <c r="AR195" s="330">
        <f t="shared" si="358"/>
        <v>0</v>
      </c>
      <c r="AS195" s="32"/>
      <c r="AT195" s="32"/>
      <c r="AU195" s="31">
        <f t="shared" si="330"/>
        <v>0</v>
      </c>
      <c r="AV195" s="32"/>
      <c r="AW195" s="31">
        <f t="shared" si="331"/>
        <v>0</v>
      </c>
      <c r="AX195" s="32"/>
      <c r="AY195" s="31">
        <f t="shared" si="332"/>
        <v>0</v>
      </c>
      <c r="AZ195" s="32"/>
      <c r="BA195" s="31">
        <f t="shared" si="333"/>
        <v>0</v>
      </c>
      <c r="BB195" s="32"/>
      <c r="BC195" s="31">
        <f t="shared" si="334"/>
        <v>0</v>
      </c>
      <c r="BE195" s="8"/>
      <c r="BF195" s="30"/>
      <c r="BG195" s="30"/>
      <c r="BH195" s="30"/>
      <c r="BI195" s="30"/>
      <c r="BJ195" s="30"/>
      <c r="BK195" s="30"/>
      <c r="BL195" s="30"/>
      <c r="BM195" s="30">
        <f t="shared" si="335"/>
        <v>0</v>
      </c>
      <c r="BN195" s="30">
        <f t="shared" si="336"/>
        <v>0</v>
      </c>
      <c r="BO195" s="30">
        <f t="shared" si="337"/>
        <v>0</v>
      </c>
      <c r="BP195" s="30">
        <f t="shared" si="338"/>
        <v>0</v>
      </c>
      <c r="BQ195" s="30">
        <f t="shared" si="339"/>
        <v>0</v>
      </c>
      <c r="BR195" s="29">
        <f t="shared" si="340"/>
        <v>0</v>
      </c>
      <c r="BS195" s="10"/>
      <c r="BT195" s="28">
        <v>5</v>
      </c>
    </row>
    <row r="196" spans="1:72" s="9" customFormat="1" ht="11.25" customHeight="1">
      <c r="A196" s="45" t="s">
        <v>293</v>
      </c>
      <c r="B196" s="63"/>
      <c r="C196" s="39"/>
      <c r="D196" s="39">
        <f t="shared" si="323"/>
        <v>11</v>
      </c>
      <c r="E196" s="472" t="s">
        <v>101</v>
      </c>
      <c r="F196" s="473">
        <f t="shared" si="324"/>
        <v>0</v>
      </c>
      <c r="G196" s="83">
        <v>72</v>
      </c>
      <c r="H196" s="62"/>
      <c r="I196" s="87">
        <v>7536407</v>
      </c>
      <c r="J196" s="61"/>
      <c r="K196" s="351">
        <v>46174</v>
      </c>
      <c r="L196" s="352"/>
      <c r="M196" s="61"/>
      <c r="N196" s="351">
        <v>46209</v>
      </c>
      <c r="O196" s="352"/>
      <c r="P196" s="33"/>
      <c r="Q196" s="37"/>
      <c r="R196" s="36">
        <f t="shared" si="325"/>
        <v>0</v>
      </c>
      <c r="S196" s="33"/>
      <c r="T196" s="37"/>
      <c r="U196" s="36">
        <f t="shared" si="326"/>
        <v>0</v>
      </c>
      <c r="V196" s="33"/>
      <c r="W196" s="37"/>
      <c r="X196" s="36">
        <f t="shared" si="327"/>
        <v>0</v>
      </c>
      <c r="Y196" s="33"/>
      <c r="Z196" s="37"/>
      <c r="AA196" s="36">
        <f t="shared" si="328"/>
        <v>0</v>
      </c>
      <c r="AB196" s="33"/>
      <c r="AC196" s="33"/>
      <c r="AD196" s="35"/>
      <c r="AE196" s="34"/>
      <c r="AF196" s="33"/>
      <c r="AG196" s="16">
        <f t="shared" si="329"/>
        <v>0</v>
      </c>
      <c r="AH196" s="16"/>
      <c r="AI196" s="32"/>
      <c r="AJ196" s="32">
        <f t="shared" si="354"/>
        <v>0</v>
      </c>
      <c r="AK196" s="32"/>
      <c r="AL196" s="32">
        <f t="shared" si="355"/>
        <v>0</v>
      </c>
      <c r="AM196" s="32"/>
      <c r="AN196" s="32">
        <f t="shared" si="356"/>
        <v>0</v>
      </c>
      <c r="AO196" s="32"/>
      <c r="AP196" s="32">
        <f t="shared" si="357"/>
        <v>0</v>
      </c>
      <c r="AQ196" s="32"/>
      <c r="AR196" s="330">
        <f t="shared" si="358"/>
        <v>0</v>
      </c>
      <c r="AS196" s="32"/>
      <c r="AT196" s="32"/>
      <c r="AU196" s="31">
        <f t="shared" si="330"/>
        <v>0</v>
      </c>
      <c r="AV196" s="32"/>
      <c r="AW196" s="31">
        <f t="shared" si="331"/>
        <v>0</v>
      </c>
      <c r="AX196" s="32"/>
      <c r="AY196" s="31">
        <f t="shared" si="332"/>
        <v>0</v>
      </c>
      <c r="AZ196" s="32"/>
      <c r="BA196" s="31">
        <f t="shared" si="333"/>
        <v>0</v>
      </c>
      <c r="BB196" s="32"/>
      <c r="BC196" s="31">
        <f t="shared" si="334"/>
        <v>0</v>
      </c>
      <c r="BE196" s="8"/>
      <c r="BF196" s="30"/>
      <c r="BG196" s="30"/>
      <c r="BH196" s="30"/>
      <c r="BI196" s="30"/>
      <c r="BJ196" s="30"/>
      <c r="BK196" s="30"/>
      <c r="BL196" s="30"/>
      <c r="BM196" s="30">
        <f t="shared" si="335"/>
        <v>0</v>
      </c>
      <c r="BN196" s="30">
        <f t="shared" si="336"/>
        <v>0</v>
      </c>
      <c r="BO196" s="30">
        <f t="shared" si="337"/>
        <v>0</v>
      </c>
      <c r="BP196" s="30">
        <f t="shared" si="338"/>
        <v>0</v>
      </c>
      <c r="BQ196" s="30">
        <f t="shared" si="339"/>
        <v>0</v>
      </c>
      <c r="BR196" s="29">
        <f t="shared" si="340"/>
        <v>0</v>
      </c>
      <c r="BS196" s="10"/>
      <c r="BT196" s="28">
        <v>11</v>
      </c>
    </row>
    <row r="197" spans="1:72" s="9" customFormat="1" ht="11.25" customHeight="1">
      <c r="A197" s="45" t="s">
        <v>294</v>
      </c>
      <c r="B197" s="63"/>
      <c r="C197" s="39"/>
      <c r="D197" s="39">
        <f t="shared" si="323"/>
        <v>7</v>
      </c>
      <c r="E197" s="472" t="s">
        <v>101</v>
      </c>
      <c r="F197" s="473">
        <f t="shared" si="324"/>
        <v>0</v>
      </c>
      <c r="G197" s="83">
        <v>72</v>
      </c>
      <c r="H197" s="62"/>
      <c r="I197" s="87">
        <v>7536557</v>
      </c>
      <c r="J197" s="61"/>
      <c r="K197" s="351">
        <v>46174</v>
      </c>
      <c r="L197" s="352"/>
      <c r="M197" s="61"/>
      <c r="N197" s="351">
        <v>46209</v>
      </c>
      <c r="O197" s="352"/>
      <c r="P197" s="33"/>
      <c r="Q197" s="37"/>
      <c r="R197" s="36">
        <f t="shared" si="325"/>
        <v>0</v>
      </c>
      <c r="S197" s="33"/>
      <c r="T197" s="37"/>
      <c r="U197" s="36">
        <f t="shared" si="326"/>
        <v>0</v>
      </c>
      <c r="V197" s="33"/>
      <c r="W197" s="37"/>
      <c r="X197" s="36">
        <f t="shared" si="327"/>
        <v>0</v>
      </c>
      <c r="Y197" s="33"/>
      <c r="Z197" s="37"/>
      <c r="AA197" s="36">
        <f t="shared" si="328"/>
        <v>0</v>
      </c>
      <c r="AB197" s="33"/>
      <c r="AC197" s="33"/>
      <c r="AD197" s="35"/>
      <c r="AE197" s="34"/>
      <c r="AF197" s="33"/>
      <c r="AG197" s="16">
        <f t="shared" si="329"/>
        <v>0</v>
      </c>
      <c r="AH197" s="16"/>
      <c r="AI197" s="32"/>
      <c r="AJ197" s="32">
        <f t="shared" si="354"/>
        <v>0</v>
      </c>
      <c r="AK197" s="32"/>
      <c r="AL197" s="32">
        <f t="shared" si="355"/>
        <v>0</v>
      </c>
      <c r="AM197" s="32"/>
      <c r="AN197" s="32">
        <f t="shared" si="356"/>
        <v>0</v>
      </c>
      <c r="AO197" s="32"/>
      <c r="AP197" s="32">
        <f t="shared" si="357"/>
        <v>0</v>
      </c>
      <c r="AQ197" s="32"/>
      <c r="AR197" s="330">
        <f t="shared" si="358"/>
        <v>0</v>
      </c>
      <c r="AS197" s="32"/>
      <c r="AT197" s="32"/>
      <c r="AU197" s="31">
        <f t="shared" si="330"/>
        <v>0</v>
      </c>
      <c r="AV197" s="32"/>
      <c r="AW197" s="31">
        <f t="shared" si="331"/>
        <v>0</v>
      </c>
      <c r="AX197" s="32"/>
      <c r="AY197" s="31">
        <f t="shared" si="332"/>
        <v>0</v>
      </c>
      <c r="AZ197" s="32"/>
      <c r="BA197" s="31">
        <f t="shared" si="333"/>
        <v>0</v>
      </c>
      <c r="BB197" s="32"/>
      <c r="BC197" s="31">
        <f t="shared" si="334"/>
        <v>0</v>
      </c>
      <c r="BE197" s="8"/>
      <c r="BF197" s="30"/>
      <c r="BG197" s="30"/>
      <c r="BH197" s="30"/>
      <c r="BI197" s="30"/>
      <c r="BJ197" s="30"/>
      <c r="BK197" s="30"/>
      <c r="BL197" s="30"/>
      <c r="BM197" s="30">
        <f t="shared" si="335"/>
        <v>0</v>
      </c>
      <c r="BN197" s="30">
        <f t="shared" si="336"/>
        <v>0</v>
      </c>
      <c r="BO197" s="30">
        <f t="shared" si="337"/>
        <v>0</v>
      </c>
      <c r="BP197" s="30">
        <f t="shared" si="338"/>
        <v>0</v>
      </c>
      <c r="BQ197" s="30">
        <f t="shared" si="339"/>
        <v>0</v>
      </c>
      <c r="BR197" s="29">
        <f t="shared" si="340"/>
        <v>0</v>
      </c>
      <c r="BS197" s="10"/>
      <c r="BT197" s="28">
        <v>7</v>
      </c>
    </row>
    <row r="198" spans="1:72" s="9" customFormat="1" ht="11.25" customHeight="1">
      <c r="A198" s="86" t="s">
        <v>295</v>
      </c>
      <c r="B198" s="63"/>
      <c r="C198" s="39"/>
      <c r="D198" s="39">
        <f t="shared" si="323"/>
        <v>4</v>
      </c>
      <c r="E198" s="472" t="s">
        <v>101</v>
      </c>
      <c r="F198" s="473">
        <f t="shared" si="324"/>
        <v>0</v>
      </c>
      <c r="G198" s="83">
        <v>72</v>
      </c>
      <c r="H198" s="62"/>
      <c r="I198" s="87">
        <v>7537107</v>
      </c>
      <c r="J198" s="61"/>
      <c r="K198" s="351">
        <v>46174</v>
      </c>
      <c r="L198" s="352"/>
      <c r="M198" s="61"/>
      <c r="N198" s="351">
        <v>46209</v>
      </c>
      <c r="O198" s="352"/>
      <c r="P198" s="33"/>
      <c r="Q198" s="37"/>
      <c r="R198" s="36">
        <f t="shared" si="325"/>
        <v>0</v>
      </c>
      <c r="S198" s="33"/>
      <c r="T198" s="37"/>
      <c r="U198" s="36">
        <f t="shared" si="326"/>
        <v>0</v>
      </c>
      <c r="V198" s="33"/>
      <c r="W198" s="37"/>
      <c r="X198" s="36">
        <f t="shared" si="327"/>
        <v>0</v>
      </c>
      <c r="Y198" s="33"/>
      <c r="Z198" s="37"/>
      <c r="AA198" s="36">
        <f t="shared" si="328"/>
        <v>0</v>
      </c>
      <c r="AB198" s="33"/>
      <c r="AC198" s="33"/>
      <c r="AD198" s="35"/>
      <c r="AE198" s="34"/>
      <c r="AF198" s="33"/>
      <c r="AG198" s="16">
        <f t="shared" si="329"/>
        <v>0</v>
      </c>
      <c r="AH198" s="16"/>
      <c r="AI198" s="32"/>
      <c r="AJ198" s="32">
        <f t="shared" si="354"/>
        <v>0</v>
      </c>
      <c r="AK198" s="32"/>
      <c r="AL198" s="32">
        <f t="shared" si="355"/>
        <v>0</v>
      </c>
      <c r="AM198" s="32"/>
      <c r="AN198" s="32">
        <f t="shared" si="356"/>
        <v>0</v>
      </c>
      <c r="AO198" s="32"/>
      <c r="AP198" s="32">
        <f t="shared" si="357"/>
        <v>0</v>
      </c>
      <c r="AQ198" s="32"/>
      <c r="AR198" s="330">
        <f t="shared" si="358"/>
        <v>0</v>
      </c>
      <c r="AS198" s="32"/>
      <c r="AT198" s="32"/>
      <c r="AU198" s="31">
        <f t="shared" si="330"/>
        <v>0</v>
      </c>
      <c r="AV198" s="32"/>
      <c r="AW198" s="31">
        <f t="shared" si="331"/>
        <v>0</v>
      </c>
      <c r="AX198" s="32"/>
      <c r="AY198" s="31">
        <f t="shared" si="332"/>
        <v>0</v>
      </c>
      <c r="AZ198" s="32"/>
      <c r="BA198" s="31">
        <f t="shared" si="333"/>
        <v>0</v>
      </c>
      <c r="BB198" s="32"/>
      <c r="BC198" s="31">
        <f t="shared" si="334"/>
        <v>0</v>
      </c>
      <c r="BE198" s="8"/>
      <c r="BF198" s="30"/>
      <c r="BG198" s="30"/>
      <c r="BH198" s="30"/>
      <c r="BI198" s="30"/>
      <c r="BJ198" s="30"/>
      <c r="BK198" s="30"/>
      <c r="BL198" s="30"/>
      <c r="BM198" s="30">
        <f t="shared" si="335"/>
        <v>0</v>
      </c>
      <c r="BN198" s="30">
        <f t="shared" si="336"/>
        <v>0</v>
      </c>
      <c r="BO198" s="30">
        <f t="shared" si="337"/>
        <v>0</v>
      </c>
      <c r="BP198" s="30">
        <f t="shared" si="338"/>
        <v>0</v>
      </c>
      <c r="BQ198" s="30">
        <f t="shared" si="339"/>
        <v>0</v>
      </c>
      <c r="BR198" s="29">
        <f t="shared" si="340"/>
        <v>0</v>
      </c>
      <c r="BS198" s="10"/>
      <c r="BT198" s="28">
        <v>4</v>
      </c>
    </row>
    <row r="199" spans="1:72" s="9" customFormat="1" ht="11.25" customHeight="1">
      <c r="A199" s="86" t="s">
        <v>295</v>
      </c>
      <c r="B199" s="63"/>
      <c r="C199" s="39"/>
      <c r="D199" s="39">
        <f t="shared" si="323"/>
        <v>10</v>
      </c>
      <c r="E199" s="472" t="s">
        <v>286</v>
      </c>
      <c r="F199" s="473">
        <f t="shared" si="324"/>
        <v>0</v>
      </c>
      <c r="G199" s="83">
        <v>105</v>
      </c>
      <c r="H199" s="62"/>
      <c r="I199" s="87">
        <v>7137104</v>
      </c>
      <c r="J199" s="61"/>
      <c r="K199" s="351">
        <v>46174</v>
      </c>
      <c r="L199" s="352"/>
      <c r="M199" s="61"/>
      <c r="N199" s="351">
        <v>46209</v>
      </c>
      <c r="O199" s="352"/>
      <c r="P199" s="33"/>
      <c r="Q199" s="37"/>
      <c r="R199" s="36">
        <f t="shared" si="325"/>
        <v>0</v>
      </c>
      <c r="S199" s="33"/>
      <c r="T199" s="37"/>
      <c r="U199" s="36">
        <f t="shared" si="326"/>
        <v>0</v>
      </c>
      <c r="V199" s="33"/>
      <c r="W199" s="37"/>
      <c r="X199" s="36">
        <f t="shared" si="327"/>
        <v>0</v>
      </c>
      <c r="Y199" s="33"/>
      <c r="Z199" s="37"/>
      <c r="AA199" s="36">
        <f t="shared" si="328"/>
        <v>0</v>
      </c>
      <c r="AB199" s="33"/>
      <c r="AC199" s="33"/>
      <c r="AD199" s="35"/>
      <c r="AE199" s="34"/>
      <c r="AF199" s="33"/>
      <c r="AG199" s="16">
        <f t="shared" si="329"/>
        <v>0</v>
      </c>
      <c r="AH199" s="16"/>
      <c r="AI199" s="32"/>
      <c r="AJ199" s="32">
        <f t="shared" si="354"/>
        <v>0</v>
      </c>
      <c r="AK199" s="32"/>
      <c r="AL199" s="32">
        <f t="shared" si="355"/>
        <v>0</v>
      </c>
      <c r="AM199" s="32"/>
      <c r="AN199" s="32">
        <f t="shared" si="356"/>
        <v>0</v>
      </c>
      <c r="AO199" s="32"/>
      <c r="AP199" s="32">
        <f t="shared" si="357"/>
        <v>0</v>
      </c>
      <c r="AQ199" s="32"/>
      <c r="AR199" s="330">
        <f t="shared" si="358"/>
        <v>0</v>
      </c>
      <c r="AS199" s="32"/>
      <c r="AT199" s="32"/>
      <c r="AU199" s="31">
        <f t="shared" si="330"/>
        <v>0</v>
      </c>
      <c r="AV199" s="32"/>
      <c r="AW199" s="31">
        <f t="shared" si="331"/>
        <v>0</v>
      </c>
      <c r="AX199" s="32"/>
      <c r="AY199" s="31">
        <f t="shared" si="332"/>
        <v>0</v>
      </c>
      <c r="AZ199" s="32"/>
      <c r="BA199" s="31">
        <f t="shared" si="333"/>
        <v>0</v>
      </c>
      <c r="BB199" s="32"/>
      <c r="BC199" s="31">
        <f t="shared" si="334"/>
        <v>0</v>
      </c>
      <c r="BE199" s="8"/>
      <c r="BF199" s="30"/>
      <c r="BG199" s="30"/>
      <c r="BH199" s="30"/>
      <c r="BI199" s="30"/>
      <c r="BJ199" s="30"/>
      <c r="BK199" s="30"/>
      <c r="BL199" s="30"/>
      <c r="BM199" s="30">
        <f t="shared" si="335"/>
        <v>0</v>
      </c>
      <c r="BN199" s="30">
        <f t="shared" si="336"/>
        <v>0</v>
      </c>
      <c r="BO199" s="30">
        <f t="shared" si="337"/>
        <v>0</v>
      </c>
      <c r="BP199" s="30">
        <f t="shared" si="338"/>
        <v>0</v>
      </c>
      <c r="BQ199" s="30">
        <f t="shared" si="339"/>
        <v>0</v>
      </c>
      <c r="BR199" s="29">
        <f t="shared" si="340"/>
        <v>0</v>
      </c>
      <c r="BS199" s="10"/>
      <c r="BT199" s="28">
        <v>10</v>
      </c>
    </row>
    <row r="200" spans="1:72" s="9" customFormat="1" ht="11.25" customHeight="1">
      <c r="A200" s="86" t="s">
        <v>296</v>
      </c>
      <c r="B200" s="63"/>
      <c r="C200" s="39"/>
      <c r="D200" s="39">
        <f t="shared" si="323"/>
        <v>17</v>
      </c>
      <c r="E200" s="472" t="s">
        <v>101</v>
      </c>
      <c r="F200" s="473">
        <f t="shared" si="324"/>
        <v>0</v>
      </c>
      <c r="G200" s="83">
        <v>72</v>
      </c>
      <c r="H200" s="62"/>
      <c r="I200" s="87">
        <v>7537407</v>
      </c>
      <c r="J200" s="61"/>
      <c r="K200" s="351">
        <v>46174</v>
      </c>
      <c r="L200" s="352"/>
      <c r="M200" s="61"/>
      <c r="N200" s="351">
        <v>46209</v>
      </c>
      <c r="O200" s="352"/>
      <c r="P200" s="33"/>
      <c r="Q200" s="37"/>
      <c r="R200" s="36">
        <f t="shared" si="325"/>
        <v>0</v>
      </c>
      <c r="S200" s="33"/>
      <c r="T200" s="37"/>
      <c r="U200" s="36">
        <f t="shared" si="326"/>
        <v>0</v>
      </c>
      <c r="V200" s="33"/>
      <c r="W200" s="37"/>
      <c r="X200" s="36">
        <f t="shared" si="327"/>
        <v>0</v>
      </c>
      <c r="Y200" s="33"/>
      <c r="Z200" s="37"/>
      <c r="AA200" s="36">
        <f t="shared" si="328"/>
        <v>0</v>
      </c>
      <c r="AB200" s="33"/>
      <c r="AC200" s="33"/>
      <c r="AD200" s="35"/>
      <c r="AE200" s="34"/>
      <c r="AF200" s="33"/>
      <c r="AG200" s="16">
        <f t="shared" si="329"/>
        <v>0</v>
      </c>
      <c r="AH200" s="16"/>
      <c r="AI200" s="32"/>
      <c r="AJ200" s="32">
        <f t="shared" si="354"/>
        <v>0</v>
      </c>
      <c r="AK200" s="32"/>
      <c r="AL200" s="32">
        <f t="shared" si="355"/>
        <v>0</v>
      </c>
      <c r="AM200" s="32"/>
      <c r="AN200" s="32">
        <f t="shared" si="356"/>
        <v>0</v>
      </c>
      <c r="AO200" s="32"/>
      <c r="AP200" s="32">
        <f t="shared" si="357"/>
        <v>0</v>
      </c>
      <c r="AQ200" s="32"/>
      <c r="AR200" s="330">
        <f t="shared" si="358"/>
        <v>0</v>
      </c>
      <c r="AS200" s="32"/>
      <c r="AT200" s="32"/>
      <c r="AU200" s="31">
        <f t="shared" si="330"/>
        <v>0</v>
      </c>
      <c r="AV200" s="32"/>
      <c r="AW200" s="31">
        <f t="shared" si="331"/>
        <v>0</v>
      </c>
      <c r="AX200" s="32"/>
      <c r="AY200" s="31">
        <f t="shared" si="332"/>
        <v>0</v>
      </c>
      <c r="AZ200" s="32"/>
      <c r="BA200" s="31">
        <f t="shared" si="333"/>
        <v>0</v>
      </c>
      <c r="BB200" s="32"/>
      <c r="BC200" s="31">
        <f t="shared" si="334"/>
        <v>0</v>
      </c>
      <c r="BE200" s="8"/>
      <c r="BF200" s="30"/>
      <c r="BG200" s="30"/>
      <c r="BH200" s="30"/>
      <c r="BI200" s="30"/>
      <c r="BJ200" s="30"/>
      <c r="BK200" s="30"/>
      <c r="BL200" s="30"/>
      <c r="BM200" s="30">
        <f t="shared" si="335"/>
        <v>0</v>
      </c>
      <c r="BN200" s="30">
        <f t="shared" si="336"/>
        <v>0</v>
      </c>
      <c r="BO200" s="30">
        <f t="shared" si="337"/>
        <v>0</v>
      </c>
      <c r="BP200" s="30">
        <f t="shared" si="338"/>
        <v>0</v>
      </c>
      <c r="BQ200" s="30">
        <f t="shared" si="339"/>
        <v>0</v>
      </c>
      <c r="BR200" s="29">
        <f t="shared" si="340"/>
        <v>0</v>
      </c>
      <c r="BS200" s="10"/>
      <c r="BT200" s="28">
        <v>17</v>
      </c>
    </row>
    <row r="201" spans="1:72" s="9" customFormat="1" ht="11.25" customHeight="1">
      <c r="A201" s="86" t="s">
        <v>296</v>
      </c>
      <c r="B201" s="63"/>
      <c r="C201" s="39"/>
      <c r="D201" s="39">
        <f t="shared" si="323"/>
        <v>9</v>
      </c>
      <c r="E201" s="472" t="s">
        <v>286</v>
      </c>
      <c r="F201" s="473">
        <f t="shared" si="324"/>
        <v>0</v>
      </c>
      <c r="G201" s="83">
        <v>105</v>
      </c>
      <c r="H201" s="62"/>
      <c r="I201" s="87">
        <v>7137404</v>
      </c>
      <c r="J201" s="61"/>
      <c r="K201" s="351">
        <v>46174</v>
      </c>
      <c r="L201" s="352"/>
      <c r="M201" s="61"/>
      <c r="N201" s="351">
        <v>46209</v>
      </c>
      <c r="O201" s="352"/>
      <c r="P201" s="33"/>
      <c r="Q201" s="37"/>
      <c r="R201" s="36">
        <f t="shared" si="325"/>
        <v>0</v>
      </c>
      <c r="S201" s="33"/>
      <c r="T201" s="37"/>
      <c r="U201" s="36">
        <f t="shared" si="326"/>
        <v>0</v>
      </c>
      <c r="V201" s="33"/>
      <c r="W201" s="37"/>
      <c r="X201" s="36">
        <f t="shared" si="327"/>
        <v>0</v>
      </c>
      <c r="Y201" s="33"/>
      <c r="Z201" s="37"/>
      <c r="AA201" s="36">
        <f t="shared" si="328"/>
        <v>0</v>
      </c>
      <c r="AB201" s="33"/>
      <c r="AC201" s="33"/>
      <c r="AD201" s="35"/>
      <c r="AE201" s="34"/>
      <c r="AF201" s="33"/>
      <c r="AG201" s="16">
        <f t="shared" si="329"/>
        <v>0</v>
      </c>
      <c r="AH201" s="16"/>
      <c r="AI201" s="32"/>
      <c r="AJ201" s="32">
        <f t="shared" si="354"/>
        <v>0</v>
      </c>
      <c r="AK201" s="32"/>
      <c r="AL201" s="32">
        <f t="shared" si="355"/>
        <v>0</v>
      </c>
      <c r="AM201" s="32"/>
      <c r="AN201" s="32">
        <f t="shared" si="356"/>
        <v>0</v>
      </c>
      <c r="AO201" s="32"/>
      <c r="AP201" s="32">
        <f t="shared" si="357"/>
        <v>0</v>
      </c>
      <c r="AQ201" s="32"/>
      <c r="AR201" s="330">
        <f t="shared" si="358"/>
        <v>0</v>
      </c>
      <c r="AS201" s="32"/>
      <c r="AT201" s="32"/>
      <c r="AU201" s="31">
        <f t="shared" si="330"/>
        <v>0</v>
      </c>
      <c r="AV201" s="32"/>
      <c r="AW201" s="31">
        <f t="shared" si="331"/>
        <v>0</v>
      </c>
      <c r="AX201" s="32"/>
      <c r="AY201" s="31">
        <f t="shared" si="332"/>
        <v>0</v>
      </c>
      <c r="AZ201" s="32"/>
      <c r="BA201" s="31">
        <f t="shared" si="333"/>
        <v>0</v>
      </c>
      <c r="BB201" s="32"/>
      <c r="BC201" s="31">
        <f t="shared" si="334"/>
        <v>0</v>
      </c>
      <c r="BE201" s="8"/>
      <c r="BF201" s="30"/>
      <c r="BG201" s="30"/>
      <c r="BH201" s="30"/>
      <c r="BI201" s="30"/>
      <c r="BJ201" s="30"/>
      <c r="BK201" s="30"/>
      <c r="BL201" s="30"/>
      <c r="BM201" s="30">
        <f t="shared" si="335"/>
        <v>0</v>
      </c>
      <c r="BN201" s="30">
        <f t="shared" si="336"/>
        <v>0</v>
      </c>
      <c r="BO201" s="30">
        <f t="shared" si="337"/>
        <v>0</v>
      </c>
      <c r="BP201" s="30">
        <f t="shared" si="338"/>
        <v>0</v>
      </c>
      <c r="BQ201" s="30">
        <f t="shared" si="339"/>
        <v>0</v>
      </c>
      <c r="BR201" s="29">
        <f t="shared" si="340"/>
        <v>0</v>
      </c>
      <c r="BS201" s="10"/>
      <c r="BT201" s="28">
        <v>9</v>
      </c>
    </row>
    <row r="202" spans="1:72" s="9" customFormat="1" ht="11.25" customHeight="1">
      <c r="A202" s="45" t="s">
        <v>297</v>
      </c>
      <c r="B202" s="63"/>
      <c r="C202" s="39"/>
      <c r="D202" s="39" t="str">
        <f t="shared" si="323"/>
        <v>S/O</v>
      </c>
      <c r="E202" s="472" t="s">
        <v>101</v>
      </c>
      <c r="F202" s="473">
        <f t="shared" si="324"/>
        <v>0</v>
      </c>
      <c r="G202" s="42">
        <v>72</v>
      </c>
      <c r="H202" s="62"/>
      <c r="I202" s="87">
        <v>7538207</v>
      </c>
      <c r="J202" s="61"/>
      <c r="K202" s="351">
        <v>46174</v>
      </c>
      <c r="L202" s="352"/>
      <c r="M202" s="61"/>
      <c r="N202" s="351">
        <v>46209</v>
      </c>
      <c r="O202" s="352"/>
      <c r="P202" s="33"/>
      <c r="Q202" s="37"/>
      <c r="R202" s="36">
        <f t="shared" si="325"/>
        <v>0</v>
      </c>
      <c r="S202" s="33"/>
      <c r="T202" s="37"/>
      <c r="U202" s="36">
        <f t="shared" si="326"/>
        <v>0</v>
      </c>
      <c r="V202" s="33"/>
      <c r="W202" s="37"/>
      <c r="X202" s="36">
        <f t="shared" si="327"/>
        <v>0</v>
      </c>
      <c r="Y202" s="33"/>
      <c r="Z202" s="37"/>
      <c r="AA202" s="36">
        <f t="shared" si="328"/>
        <v>0</v>
      </c>
      <c r="AB202" s="33"/>
      <c r="AC202" s="33"/>
      <c r="AD202" s="35"/>
      <c r="AE202" s="34"/>
      <c r="AF202" s="33"/>
      <c r="AG202" s="16">
        <f t="shared" si="329"/>
        <v>0</v>
      </c>
      <c r="AH202" s="16"/>
      <c r="AI202" s="32"/>
      <c r="AJ202" s="32">
        <f t="shared" si="354"/>
        <v>0</v>
      </c>
      <c r="AK202" s="32"/>
      <c r="AL202" s="32">
        <f t="shared" si="355"/>
        <v>0</v>
      </c>
      <c r="AM202" s="32"/>
      <c r="AN202" s="32">
        <f t="shared" si="356"/>
        <v>0</v>
      </c>
      <c r="AO202" s="32"/>
      <c r="AP202" s="32">
        <f t="shared" si="357"/>
        <v>0</v>
      </c>
      <c r="AQ202" s="32"/>
      <c r="AR202" s="330">
        <f t="shared" si="358"/>
        <v>0</v>
      </c>
      <c r="AS202" s="32"/>
      <c r="AT202" s="32"/>
      <c r="AU202" s="31">
        <f t="shared" si="330"/>
        <v>0</v>
      </c>
      <c r="AV202" s="32"/>
      <c r="AW202" s="31">
        <f t="shared" si="331"/>
        <v>0</v>
      </c>
      <c r="AX202" s="32"/>
      <c r="AY202" s="31">
        <f t="shared" si="332"/>
        <v>0</v>
      </c>
      <c r="AZ202" s="32"/>
      <c r="BA202" s="31">
        <f t="shared" si="333"/>
        <v>0</v>
      </c>
      <c r="BB202" s="32"/>
      <c r="BC202" s="31">
        <f t="shared" si="334"/>
        <v>0</v>
      </c>
      <c r="BE202" s="8"/>
      <c r="BF202" s="30"/>
      <c r="BG202" s="30"/>
      <c r="BH202" s="30"/>
      <c r="BI202" s="30"/>
      <c r="BJ202" s="30"/>
      <c r="BK202" s="30"/>
      <c r="BL202" s="30"/>
      <c r="BM202" s="30">
        <f t="shared" si="335"/>
        <v>0</v>
      </c>
      <c r="BN202" s="30">
        <f t="shared" si="336"/>
        <v>0</v>
      </c>
      <c r="BO202" s="30">
        <f t="shared" si="337"/>
        <v>0</v>
      </c>
      <c r="BP202" s="30">
        <f t="shared" si="338"/>
        <v>0</v>
      </c>
      <c r="BQ202" s="30">
        <f t="shared" si="339"/>
        <v>0</v>
      </c>
      <c r="BR202" s="29">
        <f t="shared" si="340"/>
        <v>0</v>
      </c>
      <c r="BS202" s="10"/>
      <c r="BT202" s="28" t="s">
        <v>742</v>
      </c>
    </row>
    <row r="203" spans="1:72" s="9" customFormat="1" ht="11.25" customHeight="1">
      <c r="A203" s="45" t="s">
        <v>298</v>
      </c>
      <c r="B203" s="63"/>
      <c r="C203" s="39"/>
      <c r="D203" s="39" t="str">
        <f t="shared" si="323"/>
        <v>S/O</v>
      </c>
      <c r="E203" s="472" t="s">
        <v>101</v>
      </c>
      <c r="F203" s="473">
        <f t="shared" si="324"/>
        <v>0</v>
      </c>
      <c r="G203" s="83">
        <v>72</v>
      </c>
      <c r="H203" s="62"/>
      <c r="I203" s="87">
        <v>7538377</v>
      </c>
      <c r="J203" s="61"/>
      <c r="K203" s="351">
        <v>46174</v>
      </c>
      <c r="L203" s="352"/>
      <c r="M203" s="61"/>
      <c r="N203" s="351">
        <v>46209</v>
      </c>
      <c r="O203" s="352"/>
      <c r="P203" s="33"/>
      <c r="Q203" s="37"/>
      <c r="R203" s="36">
        <f t="shared" si="325"/>
        <v>0</v>
      </c>
      <c r="S203" s="33"/>
      <c r="T203" s="37"/>
      <c r="U203" s="36">
        <f t="shared" si="326"/>
        <v>0</v>
      </c>
      <c r="V203" s="33"/>
      <c r="W203" s="37"/>
      <c r="X203" s="36">
        <f t="shared" si="327"/>
        <v>0</v>
      </c>
      <c r="Y203" s="33"/>
      <c r="Z203" s="37"/>
      <c r="AA203" s="36">
        <f t="shared" si="328"/>
        <v>0</v>
      </c>
      <c r="AB203" s="33"/>
      <c r="AC203" s="33"/>
      <c r="AD203" s="35"/>
      <c r="AE203" s="34"/>
      <c r="AF203" s="33"/>
      <c r="AG203" s="16">
        <f t="shared" si="329"/>
        <v>0</v>
      </c>
      <c r="AH203" s="16"/>
      <c r="AI203" s="32"/>
      <c r="AJ203" s="32">
        <f t="shared" si="354"/>
        <v>0</v>
      </c>
      <c r="AK203" s="32"/>
      <c r="AL203" s="32">
        <f t="shared" si="355"/>
        <v>0</v>
      </c>
      <c r="AM203" s="32"/>
      <c r="AN203" s="32">
        <f t="shared" si="356"/>
        <v>0</v>
      </c>
      <c r="AO203" s="32"/>
      <c r="AP203" s="32">
        <f t="shared" si="357"/>
        <v>0</v>
      </c>
      <c r="AQ203" s="32"/>
      <c r="AR203" s="330">
        <f t="shared" si="358"/>
        <v>0</v>
      </c>
      <c r="AS203" s="32"/>
      <c r="AT203" s="32"/>
      <c r="AU203" s="31">
        <f t="shared" si="330"/>
        <v>0</v>
      </c>
      <c r="AV203" s="32"/>
      <c r="AW203" s="31">
        <f t="shared" si="331"/>
        <v>0</v>
      </c>
      <c r="AX203" s="32"/>
      <c r="AY203" s="31">
        <f t="shared" si="332"/>
        <v>0</v>
      </c>
      <c r="AZ203" s="32"/>
      <c r="BA203" s="31">
        <f t="shared" si="333"/>
        <v>0</v>
      </c>
      <c r="BB203" s="32"/>
      <c r="BC203" s="31">
        <f t="shared" si="334"/>
        <v>0</v>
      </c>
      <c r="BE203" s="8"/>
      <c r="BF203" s="30"/>
      <c r="BG203" s="30"/>
      <c r="BH203" s="30"/>
      <c r="BI203" s="30"/>
      <c r="BJ203" s="30"/>
      <c r="BK203" s="30"/>
      <c r="BL203" s="30"/>
      <c r="BM203" s="30">
        <f t="shared" si="335"/>
        <v>0</v>
      </c>
      <c r="BN203" s="30">
        <f t="shared" si="336"/>
        <v>0</v>
      </c>
      <c r="BO203" s="30">
        <f t="shared" si="337"/>
        <v>0</v>
      </c>
      <c r="BP203" s="30">
        <f t="shared" si="338"/>
        <v>0</v>
      </c>
      <c r="BQ203" s="30">
        <f t="shared" si="339"/>
        <v>0</v>
      </c>
      <c r="BR203" s="29">
        <f t="shared" si="340"/>
        <v>0</v>
      </c>
      <c r="BS203" s="10"/>
      <c r="BT203" s="28" t="s">
        <v>742</v>
      </c>
    </row>
    <row r="204" spans="1:72" s="9" customFormat="1" ht="11.25" customHeight="1">
      <c r="A204" s="45" t="s">
        <v>299</v>
      </c>
      <c r="B204" s="63"/>
      <c r="C204" s="39"/>
      <c r="D204" s="39">
        <f t="shared" si="323"/>
        <v>23</v>
      </c>
      <c r="E204" s="472" t="s">
        <v>101</v>
      </c>
      <c r="F204" s="473">
        <f t="shared" si="324"/>
        <v>0</v>
      </c>
      <c r="G204" s="83">
        <v>72</v>
      </c>
      <c r="H204" s="62"/>
      <c r="I204" s="87">
        <v>7538607</v>
      </c>
      <c r="J204" s="61"/>
      <c r="K204" s="351">
        <v>46174</v>
      </c>
      <c r="L204" s="352"/>
      <c r="M204" s="61"/>
      <c r="N204" s="351">
        <v>46209</v>
      </c>
      <c r="O204" s="352"/>
      <c r="P204" s="33"/>
      <c r="Q204" s="37"/>
      <c r="R204" s="36">
        <f t="shared" si="325"/>
        <v>0</v>
      </c>
      <c r="S204" s="33"/>
      <c r="T204" s="37"/>
      <c r="U204" s="36">
        <f t="shared" si="326"/>
        <v>0</v>
      </c>
      <c r="V204" s="33"/>
      <c r="W204" s="37"/>
      <c r="X204" s="36">
        <f t="shared" si="327"/>
        <v>0</v>
      </c>
      <c r="Y204" s="33"/>
      <c r="Z204" s="37"/>
      <c r="AA204" s="36">
        <f t="shared" si="328"/>
        <v>0</v>
      </c>
      <c r="AB204" s="33"/>
      <c r="AC204" s="33"/>
      <c r="AD204" s="35"/>
      <c r="AE204" s="34"/>
      <c r="AF204" s="33"/>
      <c r="AG204" s="16">
        <f t="shared" si="329"/>
        <v>0</v>
      </c>
      <c r="AH204" s="16"/>
      <c r="AI204" s="32"/>
      <c r="AJ204" s="32">
        <f t="shared" si="354"/>
        <v>0</v>
      </c>
      <c r="AK204" s="32"/>
      <c r="AL204" s="32">
        <f t="shared" si="355"/>
        <v>0</v>
      </c>
      <c r="AM204" s="32"/>
      <c r="AN204" s="32">
        <f t="shared" si="356"/>
        <v>0</v>
      </c>
      <c r="AO204" s="32"/>
      <c r="AP204" s="32">
        <f t="shared" si="357"/>
        <v>0</v>
      </c>
      <c r="AQ204" s="32"/>
      <c r="AR204" s="330">
        <f t="shared" si="358"/>
        <v>0</v>
      </c>
      <c r="AS204" s="32"/>
      <c r="AT204" s="32"/>
      <c r="AU204" s="31">
        <f t="shared" si="330"/>
        <v>0</v>
      </c>
      <c r="AV204" s="32"/>
      <c r="AW204" s="31">
        <f t="shared" si="331"/>
        <v>0</v>
      </c>
      <c r="AX204" s="32"/>
      <c r="AY204" s="31">
        <f t="shared" si="332"/>
        <v>0</v>
      </c>
      <c r="AZ204" s="32"/>
      <c r="BA204" s="31">
        <f t="shared" si="333"/>
        <v>0</v>
      </c>
      <c r="BB204" s="32"/>
      <c r="BC204" s="31">
        <f t="shared" si="334"/>
        <v>0</v>
      </c>
      <c r="BE204" s="8"/>
      <c r="BF204" s="30"/>
      <c r="BG204" s="30"/>
      <c r="BH204" s="30"/>
      <c r="BI204" s="30"/>
      <c r="BJ204" s="30"/>
      <c r="BK204" s="30"/>
      <c r="BL204" s="30"/>
      <c r="BM204" s="30">
        <f t="shared" si="335"/>
        <v>0</v>
      </c>
      <c r="BN204" s="30">
        <f t="shared" si="336"/>
        <v>0</v>
      </c>
      <c r="BO204" s="30">
        <f t="shared" si="337"/>
        <v>0</v>
      </c>
      <c r="BP204" s="30">
        <f t="shared" si="338"/>
        <v>0</v>
      </c>
      <c r="BQ204" s="30">
        <f t="shared" si="339"/>
        <v>0</v>
      </c>
      <c r="BR204" s="29">
        <f t="shared" si="340"/>
        <v>0</v>
      </c>
      <c r="BS204" s="10"/>
      <c r="BT204" s="28">
        <v>23</v>
      </c>
    </row>
    <row r="205" spans="1:72" s="9" customFormat="1" ht="11.25" customHeight="1">
      <c r="A205" s="45" t="s">
        <v>300</v>
      </c>
      <c r="B205" s="63"/>
      <c r="C205" s="39"/>
      <c r="D205" s="39" t="str">
        <f t="shared" si="323"/>
        <v>S/O</v>
      </c>
      <c r="E205" s="472" t="s">
        <v>101</v>
      </c>
      <c r="F205" s="473">
        <f t="shared" si="324"/>
        <v>0</v>
      </c>
      <c r="G205" s="83">
        <v>72</v>
      </c>
      <c r="H205" s="62"/>
      <c r="I205" s="68">
        <v>7539287</v>
      </c>
      <c r="J205" s="61"/>
      <c r="K205" s="351">
        <v>46174</v>
      </c>
      <c r="L205" s="352"/>
      <c r="M205" s="61"/>
      <c r="N205" s="351">
        <v>46209</v>
      </c>
      <c r="O205" s="352"/>
      <c r="P205" s="33"/>
      <c r="Q205" s="37"/>
      <c r="R205" s="36">
        <f t="shared" si="325"/>
        <v>0</v>
      </c>
      <c r="S205" s="33"/>
      <c r="T205" s="37"/>
      <c r="U205" s="36">
        <f t="shared" si="326"/>
        <v>0</v>
      </c>
      <c r="V205" s="33"/>
      <c r="W205" s="37"/>
      <c r="X205" s="36">
        <f t="shared" si="327"/>
        <v>0</v>
      </c>
      <c r="Y205" s="33"/>
      <c r="Z205" s="37"/>
      <c r="AA205" s="36">
        <f t="shared" si="328"/>
        <v>0</v>
      </c>
      <c r="AB205" s="33"/>
      <c r="AC205" s="33"/>
      <c r="AD205" s="35"/>
      <c r="AE205" s="34"/>
      <c r="AF205" s="33"/>
      <c r="AG205" s="16">
        <f t="shared" si="329"/>
        <v>0</v>
      </c>
      <c r="AH205" s="16"/>
      <c r="AI205" s="32"/>
      <c r="AJ205" s="32">
        <f t="shared" si="354"/>
        <v>0</v>
      </c>
      <c r="AK205" s="32"/>
      <c r="AL205" s="32">
        <f t="shared" si="355"/>
        <v>0</v>
      </c>
      <c r="AM205" s="32"/>
      <c r="AN205" s="32">
        <f t="shared" si="356"/>
        <v>0</v>
      </c>
      <c r="AO205" s="32"/>
      <c r="AP205" s="32">
        <f t="shared" si="357"/>
        <v>0</v>
      </c>
      <c r="AQ205" s="32"/>
      <c r="AR205" s="330">
        <f t="shared" si="358"/>
        <v>0</v>
      </c>
      <c r="AS205" s="32"/>
      <c r="AT205" s="32"/>
      <c r="AU205" s="31">
        <f t="shared" si="330"/>
        <v>0</v>
      </c>
      <c r="AV205" s="32"/>
      <c r="AW205" s="31">
        <f t="shared" si="331"/>
        <v>0</v>
      </c>
      <c r="AX205" s="32"/>
      <c r="AY205" s="31">
        <f t="shared" si="332"/>
        <v>0</v>
      </c>
      <c r="AZ205" s="32"/>
      <c r="BA205" s="31">
        <f t="shared" si="333"/>
        <v>0</v>
      </c>
      <c r="BB205" s="32"/>
      <c r="BC205" s="31">
        <f t="shared" si="334"/>
        <v>0</v>
      </c>
      <c r="BE205" s="8"/>
      <c r="BF205" s="30"/>
      <c r="BG205" s="30"/>
      <c r="BH205" s="30"/>
      <c r="BI205" s="30"/>
      <c r="BJ205" s="30"/>
      <c r="BK205" s="30"/>
      <c r="BL205" s="30"/>
      <c r="BM205" s="30">
        <f t="shared" si="335"/>
        <v>0</v>
      </c>
      <c r="BN205" s="30">
        <f t="shared" si="336"/>
        <v>0</v>
      </c>
      <c r="BO205" s="30">
        <f t="shared" si="337"/>
        <v>0</v>
      </c>
      <c r="BP205" s="30">
        <f t="shared" si="338"/>
        <v>0</v>
      </c>
      <c r="BQ205" s="30">
        <f t="shared" si="339"/>
        <v>0</v>
      </c>
      <c r="BR205" s="29">
        <f t="shared" si="340"/>
        <v>0</v>
      </c>
      <c r="BS205" s="10"/>
      <c r="BT205" s="28" t="s">
        <v>742</v>
      </c>
    </row>
    <row r="206" spans="1:72" ht="11.25" customHeight="1">
      <c r="A206" s="86" t="s">
        <v>301</v>
      </c>
      <c r="B206" s="63"/>
      <c r="C206" s="39"/>
      <c r="D206" s="39">
        <f t="shared" si="323"/>
        <v>20</v>
      </c>
      <c r="E206" s="472" t="s">
        <v>101</v>
      </c>
      <c r="F206" s="473">
        <f t="shared" si="324"/>
        <v>0</v>
      </c>
      <c r="G206" s="42">
        <v>72</v>
      </c>
      <c r="H206" s="62"/>
      <c r="I206" s="68">
        <v>7539507</v>
      </c>
      <c r="J206" s="61"/>
      <c r="K206" s="351">
        <v>46174</v>
      </c>
      <c r="L206" s="352"/>
      <c r="M206" s="61"/>
      <c r="N206" s="351">
        <v>46209</v>
      </c>
      <c r="O206" s="352"/>
      <c r="P206" s="33"/>
      <c r="Q206" s="37"/>
      <c r="R206" s="36">
        <f t="shared" si="325"/>
        <v>0</v>
      </c>
      <c r="S206" s="33"/>
      <c r="T206" s="37"/>
      <c r="U206" s="36">
        <f t="shared" si="326"/>
        <v>0</v>
      </c>
      <c r="V206" s="33"/>
      <c r="W206" s="37"/>
      <c r="X206" s="36">
        <f t="shared" si="327"/>
        <v>0</v>
      </c>
      <c r="Y206" s="33"/>
      <c r="Z206" s="37"/>
      <c r="AA206" s="36">
        <f t="shared" si="328"/>
        <v>0</v>
      </c>
      <c r="AB206" s="33"/>
      <c r="AC206" s="33"/>
      <c r="AD206" s="35"/>
      <c r="AE206" s="34"/>
      <c r="AF206" s="33"/>
      <c r="AG206" s="16">
        <f t="shared" si="329"/>
        <v>0</v>
      </c>
      <c r="AH206" s="16"/>
      <c r="AI206" s="32"/>
      <c r="AJ206" s="32">
        <f>Q206*G206</f>
        <v>0</v>
      </c>
      <c r="AK206" s="32"/>
      <c r="AL206" s="32">
        <f>T206*G206</f>
        <v>0</v>
      </c>
      <c r="AM206" s="32"/>
      <c r="AN206" s="32">
        <f>W206*G206</f>
        <v>0</v>
      </c>
      <c r="AO206" s="32"/>
      <c r="AP206" s="32">
        <f>Z206*G206</f>
        <v>0</v>
      </c>
      <c r="AQ206" s="32"/>
      <c r="AR206" s="330">
        <f>SUM(AJ206,AL206,AN206,AP206)</f>
        <v>0</v>
      </c>
      <c r="AS206" s="32"/>
      <c r="AT206" s="32"/>
      <c r="AU206" s="31">
        <f t="shared" si="330"/>
        <v>0</v>
      </c>
      <c r="AV206" s="32"/>
      <c r="AW206" s="31">
        <f t="shared" si="331"/>
        <v>0</v>
      </c>
      <c r="AX206" s="32"/>
      <c r="AY206" s="31">
        <f t="shared" si="332"/>
        <v>0</v>
      </c>
      <c r="AZ206" s="32"/>
      <c r="BA206" s="31">
        <f t="shared" si="333"/>
        <v>0</v>
      </c>
      <c r="BB206" s="32"/>
      <c r="BC206" s="31">
        <f t="shared" si="334"/>
        <v>0</v>
      </c>
      <c r="BF206" s="30"/>
      <c r="BG206" s="30"/>
      <c r="BH206" s="30"/>
      <c r="BI206" s="30"/>
      <c r="BJ206" s="30"/>
      <c r="BK206" s="30"/>
      <c r="BL206" s="30"/>
      <c r="BM206" s="30">
        <f>IF($N$18&lt;BM$24,0,IF($N$18&gt;BM$25,0,$BG206))</f>
        <v>0</v>
      </c>
      <c r="BN206" s="30">
        <f>IF($N$18&lt;BN$24,0,IF($N$18&gt;BN$25,0,$BH206))</f>
        <v>0</v>
      </c>
      <c r="BO206" s="30">
        <f>IF($N$18&lt;BO$24,0,IF($N$18&gt;BO$25,0,$BI206))</f>
        <v>0</v>
      </c>
      <c r="BP206" s="30">
        <f>IF($N$18&lt;BP$24,0,IF($N$18&gt;BP$25,0,$BJ206))</f>
        <v>0</v>
      </c>
      <c r="BQ206" s="30">
        <f>IF($N$18&lt;BQ$24,0,IF($N$18&gt;BQ$25,0,$BK206))</f>
        <v>0</v>
      </c>
      <c r="BR206" s="29">
        <f t="shared" si="340"/>
        <v>0</v>
      </c>
      <c r="BT206" s="28">
        <v>20</v>
      </c>
    </row>
    <row r="207" spans="1:72" s="9" customFormat="1" ht="11.25" customHeight="1">
      <c r="A207" s="45" t="s">
        <v>302</v>
      </c>
      <c r="B207" s="63"/>
      <c r="C207" s="39"/>
      <c r="D207" s="39" t="str">
        <f t="shared" si="323"/>
        <v>S/O</v>
      </c>
      <c r="E207" s="472" t="s">
        <v>101</v>
      </c>
      <c r="F207" s="473">
        <f t="shared" si="324"/>
        <v>0</v>
      </c>
      <c r="G207" s="42">
        <v>72</v>
      </c>
      <c r="H207" s="62"/>
      <c r="I207" s="87">
        <v>7539537</v>
      </c>
      <c r="J207" s="61"/>
      <c r="K207" s="351">
        <v>46174</v>
      </c>
      <c r="L207" s="352"/>
      <c r="M207" s="61"/>
      <c r="N207" s="351">
        <v>46209</v>
      </c>
      <c r="O207" s="352"/>
      <c r="P207" s="33"/>
      <c r="Q207" s="37"/>
      <c r="R207" s="36">
        <f t="shared" si="325"/>
        <v>0</v>
      </c>
      <c r="S207" s="33"/>
      <c r="T207" s="37"/>
      <c r="U207" s="36">
        <f t="shared" si="326"/>
        <v>0</v>
      </c>
      <c r="V207" s="33"/>
      <c r="W207" s="37"/>
      <c r="X207" s="36">
        <f t="shared" si="327"/>
        <v>0</v>
      </c>
      <c r="Y207" s="33"/>
      <c r="Z207" s="37"/>
      <c r="AA207" s="36">
        <f t="shared" si="328"/>
        <v>0</v>
      </c>
      <c r="AB207" s="33"/>
      <c r="AC207" s="33"/>
      <c r="AD207" s="35"/>
      <c r="AE207" s="34"/>
      <c r="AF207" s="33"/>
      <c r="AG207" s="16">
        <f t="shared" si="329"/>
        <v>0</v>
      </c>
      <c r="AH207" s="16"/>
      <c r="AI207" s="32"/>
      <c r="AJ207" s="32">
        <f t="shared" si="354"/>
        <v>0</v>
      </c>
      <c r="AK207" s="32"/>
      <c r="AL207" s="32">
        <f t="shared" si="355"/>
        <v>0</v>
      </c>
      <c r="AM207" s="32"/>
      <c r="AN207" s="32">
        <f t="shared" si="356"/>
        <v>0</v>
      </c>
      <c r="AO207" s="32"/>
      <c r="AP207" s="32">
        <f t="shared" si="357"/>
        <v>0</v>
      </c>
      <c r="AQ207" s="32"/>
      <c r="AR207" s="330">
        <f t="shared" si="358"/>
        <v>0</v>
      </c>
      <c r="AS207" s="32"/>
      <c r="AT207" s="32"/>
      <c r="AU207" s="31">
        <f t="shared" si="330"/>
        <v>0</v>
      </c>
      <c r="AV207" s="32"/>
      <c r="AW207" s="31">
        <f t="shared" si="331"/>
        <v>0</v>
      </c>
      <c r="AX207" s="32"/>
      <c r="AY207" s="31">
        <f t="shared" si="332"/>
        <v>0</v>
      </c>
      <c r="AZ207" s="32"/>
      <c r="BA207" s="31">
        <f t="shared" si="333"/>
        <v>0</v>
      </c>
      <c r="BB207" s="32"/>
      <c r="BC207" s="31">
        <f t="shared" si="334"/>
        <v>0</v>
      </c>
      <c r="BE207" s="8"/>
      <c r="BF207" s="30"/>
      <c r="BG207" s="30"/>
      <c r="BH207" s="30"/>
      <c r="BI207" s="30"/>
      <c r="BJ207" s="30"/>
      <c r="BK207" s="30"/>
      <c r="BL207" s="30"/>
      <c r="BM207" s="30">
        <f t="shared" si="335"/>
        <v>0</v>
      </c>
      <c r="BN207" s="30">
        <f t="shared" si="336"/>
        <v>0</v>
      </c>
      <c r="BO207" s="30">
        <f t="shared" si="337"/>
        <v>0</v>
      </c>
      <c r="BP207" s="30">
        <f t="shared" si="338"/>
        <v>0</v>
      </c>
      <c r="BQ207" s="30">
        <f t="shared" si="339"/>
        <v>0</v>
      </c>
      <c r="BR207" s="29">
        <f t="shared" si="340"/>
        <v>0</v>
      </c>
      <c r="BS207" s="10"/>
      <c r="BT207" s="28" t="s">
        <v>742</v>
      </c>
    </row>
    <row r="208" spans="1:72" ht="15" customHeight="1">
      <c r="A208" s="60" t="s">
        <v>303</v>
      </c>
      <c r="B208" s="59"/>
      <c r="C208" s="75"/>
      <c r="D208" s="78"/>
      <c r="E208" s="472"/>
      <c r="F208" s="473"/>
      <c r="G208" s="50"/>
      <c r="H208" s="49"/>
      <c r="I208" s="48"/>
      <c r="J208" s="16"/>
      <c r="K208" s="353"/>
      <c r="L208" s="353"/>
      <c r="M208" s="16"/>
      <c r="N208" s="353"/>
      <c r="O208" s="353"/>
      <c r="P208" s="33"/>
      <c r="Q208" s="16"/>
      <c r="R208" s="64"/>
      <c r="S208" s="33"/>
      <c r="T208" s="16"/>
      <c r="U208" s="64"/>
      <c r="V208" s="33"/>
      <c r="W208" s="16"/>
      <c r="X208" s="64"/>
      <c r="Y208" s="33"/>
      <c r="Z208" s="16"/>
      <c r="AA208" s="64"/>
      <c r="AB208" s="33"/>
      <c r="AC208" s="33"/>
      <c r="AD208" s="35"/>
      <c r="AE208" s="46"/>
      <c r="AF208" s="33"/>
      <c r="AG208" s="16">
        <f>SUM(AG209:AG209)</f>
        <v>0</v>
      </c>
      <c r="AH208" s="16"/>
      <c r="AI208" s="32"/>
      <c r="AJ208" s="32">
        <f t="shared" si="354"/>
        <v>0</v>
      </c>
      <c r="AK208" s="32"/>
      <c r="AL208" s="32">
        <f t="shared" si="355"/>
        <v>0</v>
      </c>
      <c r="AM208" s="32"/>
      <c r="AN208" s="32">
        <f t="shared" si="356"/>
        <v>0</v>
      </c>
      <c r="AO208" s="32"/>
      <c r="AP208" s="32">
        <f t="shared" si="357"/>
        <v>0</v>
      </c>
      <c r="AQ208" s="32"/>
      <c r="AR208" s="330">
        <f t="shared" si="358"/>
        <v>0</v>
      </c>
      <c r="AS208" s="32"/>
      <c r="AT208" s="32"/>
      <c r="AU208" s="31"/>
      <c r="AV208" s="32"/>
      <c r="AW208" s="31"/>
      <c r="AX208" s="32"/>
      <c r="AY208" s="31"/>
      <c r="AZ208" s="32"/>
      <c r="BA208" s="31"/>
      <c r="BB208" s="32"/>
      <c r="BC208" s="31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29"/>
      <c r="BT208" s="28" t="e">
        <v>#N/A</v>
      </c>
    </row>
    <row r="209" spans="1:72" ht="11.25" customHeight="1">
      <c r="A209" s="45" t="s">
        <v>304</v>
      </c>
      <c r="B209" s="63" t="s">
        <v>305</v>
      </c>
      <c r="C209" s="39"/>
      <c r="D209" s="39">
        <f>BT209</f>
        <v>14</v>
      </c>
      <c r="E209" s="472" t="s">
        <v>101</v>
      </c>
      <c r="F209" s="473">
        <f>BR209</f>
        <v>0</v>
      </c>
      <c r="G209" s="42">
        <v>72</v>
      </c>
      <c r="H209" s="62"/>
      <c r="I209" s="40">
        <v>1740277</v>
      </c>
      <c r="J209" s="61"/>
      <c r="K209" s="351">
        <v>46237</v>
      </c>
      <c r="L209" s="352"/>
      <c r="M209" s="61"/>
      <c r="N209" s="351">
        <v>46265</v>
      </c>
      <c r="O209" s="352"/>
      <c r="P209" s="33"/>
      <c r="Q209" s="37"/>
      <c r="R209" s="36">
        <f>IF($D$18="YES", (Q209), (0))</f>
        <v>0</v>
      </c>
      <c r="S209" s="33"/>
      <c r="T209" s="37"/>
      <c r="U209" s="36">
        <f>IF($D$18="YES", (T209), (0))</f>
        <v>0</v>
      </c>
      <c r="V209" s="33"/>
      <c r="W209" s="37"/>
      <c r="X209" s="36">
        <f>IF($D$18="YES", (W209), (0))</f>
        <v>0</v>
      </c>
      <c r="Y209" s="33"/>
      <c r="Z209" s="37"/>
      <c r="AA209" s="36">
        <f>IF($D$18="YES", (Z209), (0))</f>
        <v>0</v>
      </c>
      <c r="AB209" s="33"/>
      <c r="AC209" s="33"/>
      <c r="AD209" s="35"/>
      <c r="AE209" s="34"/>
      <c r="AF209" s="33"/>
      <c r="AG209" s="16">
        <f>SUM(Q209,R209,T209,U209,W209,X209,Z209,AA209)</f>
        <v>0</v>
      </c>
      <c r="AH209" s="16"/>
      <c r="AI209" s="32"/>
      <c r="AJ209" s="32">
        <f t="shared" si="354"/>
        <v>0</v>
      </c>
      <c r="AK209" s="32"/>
      <c r="AL209" s="32">
        <f t="shared" si="355"/>
        <v>0</v>
      </c>
      <c r="AM209" s="32"/>
      <c r="AN209" s="32">
        <f t="shared" si="356"/>
        <v>0</v>
      </c>
      <c r="AO209" s="32"/>
      <c r="AP209" s="32">
        <f t="shared" si="357"/>
        <v>0</v>
      </c>
      <c r="AQ209" s="32"/>
      <c r="AR209" s="330">
        <f t="shared" si="358"/>
        <v>0</v>
      </c>
      <c r="AS209" s="32"/>
      <c r="AT209" s="32"/>
      <c r="AU209" s="31">
        <f>(Q209*G209)*F209</f>
        <v>0</v>
      </c>
      <c r="AV209" s="32"/>
      <c r="AW209" s="31">
        <f>(T209*G209)*F209</f>
        <v>0</v>
      </c>
      <c r="AX209" s="32"/>
      <c r="AY209" s="31">
        <f>(W209*G209)*F209</f>
        <v>0</v>
      </c>
      <c r="AZ209" s="32"/>
      <c r="BA209" s="31">
        <f>(Z209*G209)*F209</f>
        <v>0</v>
      </c>
      <c r="BB209" s="32"/>
      <c r="BC209" s="31">
        <f>SUM(AT209:BB209)</f>
        <v>0</v>
      </c>
      <c r="BF209" s="30"/>
      <c r="BG209" s="30"/>
      <c r="BH209" s="30"/>
      <c r="BI209" s="30"/>
      <c r="BJ209" s="30"/>
      <c r="BK209" s="30"/>
      <c r="BL209" s="30"/>
      <c r="BM209" s="30">
        <f>IF($N$18&lt;BM$24,0,IF($N$18&gt;BM$25,0,$BG209))</f>
        <v>0</v>
      </c>
      <c r="BN209" s="30">
        <f>IF($N$18&lt;BN$24,0,IF($N$18&gt;BN$25,0,$BH209))</f>
        <v>0</v>
      </c>
      <c r="BO209" s="30">
        <f>IF($N$18&lt;BO$24,0,IF($N$18&gt;BO$25,0,$BI209))</f>
        <v>0</v>
      </c>
      <c r="BP209" s="30">
        <f>IF($N$18&lt;BP$24,0,IF($N$18&gt;BP$25,0,$BJ209))</f>
        <v>0</v>
      </c>
      <c r="BQ209" s="30">
        <f>IF($N$18&lt;BQ$24,0,IF($N$18&gt;BQ$25,0,$BK209))</f>
        <v>0</v>
      </c>
      <c r="BR209" s="29">
        <f>SUM(BL209:BQ209)</f>
        <v>0</v>
      </c>
      <c r="BT209" s="28">
        <v>14</v>
      </c>
    </row>
    <row r="210" spans="1:72" ht="15" customHeight="1">
      <c r="A210" s="60" t="s">
        <v>306</v>
      </c>
      <c r="B210" s="59"/>
      <c r="C210" s="75"/>
      <c r="D210" s="78"/>
      <c r="E210" s="472"/>
      <c r="F210" s="473"/>
      <c r="G210" s="50"/>
      <c r="H210" s="49"/>
      <c r="I210" s="48"/>
      <c r="J210" s="16"/>
      <c r="K210" s="353"/>
      <c r="L210" s="353"/>
      <c r="M210" s="16"/>
      <c r="N210" s="353"/>
      <c r="O210" s="353"/>
      <c r="P210" s="33"/>
      <c r="Q210" s="16"/>
      <c r="R210" s="38"/>
      <c r="S210" s="33"/>
      <c r="T210" s="16"/>
      <c r="U210" s="38"/>
      <c r="V210" s="33"/>
      <c r="W210" s="16"/>
      <c r="X210" s="38"/>
      <c r="Y210" s="33"/>
      <c r="Z210" s="16"/>
      <c r="AA210" s="38"/>
      <c r="AB210" s="33"/>
      <c r="AC210" s="33"/>
      <c r="AD210" s="35"/>
      <c r="AE210" s="46"/>
      <c r="AF210" s="33"/>
      <c r="AG210" s="16">
        <f>SUM(AG211:AG236)</f>
        <v>0</v>
      </c>
      <c r="AH210" s="16"/>
      <c r="AI210" s="32"/>
      <c r="AJ210" s="32">
        <f t="shared" si="354"/>
        <v>0</v>
      </c>
      <c r="AK210" s="32"/>
      <c r="AL210" s="32">
        <f t="shared" si="355"/>
        <v>0</v>
      </c>
      <c r="AM210" s="32"/>
      <c r="AN210" s="32">
        <f t="shared" si="356"/>
        <v>0</v>
      </c>
      <c r="AO210" s="32"/>
      <c r="AP210" s="32">
        <f t="shared" si="357"/>
        <v>0</v>
      </c>
      <c r="AQ210" s="32"/>
      <c r="AR210" s="330">
        <f t="shared" si="358"/>
        <v>0</v>
      </c>
      <c r="AS210" s="32"/>
      <c r="AT210" s="32"/>
      <c r="AU210" s="31"/>
      <c r="AV210" s="32"/>
      <c r="AW210" s="31"/>
      <c r="AX210" s="32"/>
      <c r="AY210" s="31"/>
      <c r="AZ210" s="32"/>
      <c r="BA210" s="31"/>
      <c r="BB210" s="32"/>
      <c r="BC210" s="31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29"/>
      <c r="BT210" s="28" t="e">
        <v>#N/A</v>
      </c>
    </row>
    <row r="211" spans="1:72" ht="11.25" customHeight="1">
      <c r="A211" s="86" t="s">
        <v>307</v>
      </c>
      <c r="B211" s="63"/>
      <c r="C211" s="39"/>
      <c r="D211" s="39">
        <f t="shared" ref="D211:D236" si="359">BT211</f>
        <v>13</v>
      </c>
      <c r="E211" s="472" t="s">
        <v>308</v>
      </c>
      <c r="F211" s="473">
        <f t="shared" ref="F211:F236" si="360">BR211</f>
        <v>0</v>
      </c>
      <c r="G211" s="42">
        <v>25</v>
      </c>
      <c r="H211" s="62"/>
      <c r="I211" s="79">
        <v>1741320</v>
      </c>
      <c r="J211" s="61"/>
      <c r="K211" s="351">
        <v>46244</v>
      </c>
      <c r="L211" s="352"/>
      <c r="M211" s="61"/>
      <c r="N211" s="351">
        <v>46279</v>
      </c>
      <c r="O211" s="352"/>
      <c r="P211" s="33"/>
      <c r="Q211" s="37"/>
      <c r="R211" s="36">
        <f t="shared" ref="R211:R236" si="361">IF($D$18="YES", (Q211), (0))</f>
        <v>0</v>
      </c>
      <c r="S211" s="33"/>
      <c r="T211" s="37"/>
      <c r="U211" s="36">
        <f t="shared" ref="U211:U236" si="362">IF($D$18="YES", (T211), (0))</f>
        <v>0</v>
      </c>
      <c r="V211" s="33"/>
      <c r="W211" s="37"/>
      <c r="X211" s="36">
        <f t="shared" ref="X211:X236" si="363">IF($D$18="YES", (W211), (0))</f>
        <v>0</v>
      </c>
      <c r="Y211" s="33"/>
      <c r="Z211" s="37"/>
      <c r="AA211" s="36">
        <f t="shared" ref="AA211:AA236" si="364">IF($D$18="YES", (Z211), (0))</f>
        <v>0</v>
      </c>
      <c r="AB211" s="33"/>
      <c r="AC211" s="33"/>
      <c r="AD211" s="35"/>
      <c r="AE211" s="34"/>
      <c r="AF211" s="33"/>
      <c r="AG211" s="16">
        <f t="shared" ref="AG211:AG236" si="365">SUM(Q211,R211,T211,U211,W211,X211,Z211,AA211)</f>
        <v>0</v>
      </c>
      <c r="AH211" s="16"/>
      <c r="AI211" s="32"/>
      <c r="AJ211" s="32">
        <f t="shared" si="354"/>
        <v>0</v>
      </c>
      <c r="AK211" s="32"/>
      <c r="AL211" s="32">
        <f t="shared" si="355"/>
        <v>0</v>
      </c>
      <c r="AM211" s="32"/>
      <c r="AN211" s="32">
        <f t="shared" si="356"/>
        <v>0</v>
      </c>
      <c r="AO211" s="32"/>
      <c r="AP211" s="32">
        <f t="shared" si="357"/>
        <v>0</v>
      </c>
      <c r="AQ211" s="32"/>
      <c r="AR211" s="330">
        <f t="shared" si="358"/>
        <v>0</v>
      </c>
      <c r="AS211" s="32"/>
      <c r="AT211" s="32"/>
      <c r="AU211" s="31">
        <f t="shared" ref="AU211:AU236" si="366">(Q211*G211)*F211</f>
        <v>0</v>
      </c>
      <c r="AV211" s="32"/>
      <c r="AW211" s="31">
        <f t="shared" ref="AW211:AW236" si="367">(T211*G211)*F211</f>
        <v>0</v>
      </c>
      <c r="AX211" s="32"/>
      <c r="AY211" s="31">
        <f t="shared" ref="AY211:AY236" si="368">(W211*G211)*F211</f>
        <v>0</v>
      </c>
      <c r="AZ211" s="32"/>
      <c r="BA211" s="31">
        <f t="shared" ref="BA211:BA236" si="369">(Z211*G211)*F211</f>
        <v>0</v>
      </c>
      <c r="BB211" s="32"/>
      <c r="BC211" s="31">
        <f t="shared" ref="BC211:BC236" si="370">SUM(AT211:BB211)</f>
        <v>0</v>
      </c>
      <c r="BF211" s="30"/>
      <c r="BG211" s="30"/>
      <c r="BH211" s="30"/>
      <c r="BI211" s="30"/>
      <c r="BJ211" s="30"/>
      <c r="BK211" s="30"/>
      <c r="BL211" s="30"/>
      <c r="BM211" s="30">
        <f t="shared" ref="BM211:BM236" si="371">IF($N$18&lt;BM$24,0,IF($N$18&gt;BM$25,0,$BG211))</f>
        <v>0</v>
      </c>
      <c r="BN211" s="30">
        <f t="shared" ref="BN211:BN236" si="372">IF($N$18&lt;BN$24,0,IF($N$18&gt;BN$25,0,$BH211))</f>
        <v>0</v>
      </c>
      <c r="BO211" s="30">
        <f t="shared" ref="BO211:BO236" si="373">IF($N$18&lt;BO$24,0,IF($N$18&gt;BO$25,0,$BI211))</f>
        <v>0</v>
      </c>
      <c r="BP211" s="30">
        <f t="shared" ref="BP211:BP236" si="374">IF($N$18&lt;BP$24,0,IF($N$18&gt;BP$25,0,$BJ211))</f>
        <v>0</v>
      </c>
      <c r="BQ211" s="30">
        <f t="shared" ref="BQ211:BQ236" si="375">IF($N$18&lt;BQ$24,0,IF($N$18&gt;BQ$25,0,$BK211))</f>
        <v>0</v>
      </c>
      <c r="BR211" s="29">
        <f t="shared" ref="BR211:BR236" si="376">SUM(BL211:BQ211)</f>
        <v>0</v>
      </c>
      <c r="BT211" s="28">
        <v>13</v>
      </c>
    </row>
    <row r="212" spans="1:72" ht="11.25" customHeight="1">
      <c r="A212" s="86" t="s">
        <v>307</v>
      </c>
      <c r="B212" s="63"/>
      <c r="C212" s="39"/>
      <c r="D212" s="39">
        <f t="shared" si="359"/>
        <v>3</v>
      </c>
      <c r="E212" s="472" t="s">
        <v>308</v>
      </c>
      <c r="F212" s="473">
        <f t="shared" si="360"/>
        <v>0</v>
      </c>
      <c r="G212" s="42">
        <v>75</v>
      </c>
      <c r="H212" s="62"/>
      <c r="I212" s="79">
        <v>1741327</v>
      </c>
      <c r="J212" s="61"/>
      <c r="K212" s="351">
        <v>46244</v>
      </c>
      <c r="L212" s="352"/>
      <c r="M212" s="61"/>
      <c r="N212" s="351">
        <v>46279</v>
      </c>
      <c r="O212" s="352"/>
      <c r="P212" s="33"/>
      <c r="Q212" s="37"/>
      <c r="R212" s="36">
        <f t="shared" si="361"/>
        <v>0</v>
      </c>
      <c r="S212" s="33"/>
      <c r="T212" s="37"/>
      <c r="U212" s="36">
        <f t="shared" si="362"/>
        <v>0</v>
      </c>
      <c r="V212" s="33"/>
      <c r="W212" s="37"/>
      <c r="X212" s="36">
        <f t="shared" si="363"/>
        <v>0</v>
      </c>
      <c r="Y212" s="33"/>
      <c r="Z212" s="37"/>
      <c r="AA212" s="36">
        <f t="shared" si="364"/>
        <v>0</v>
      </c>
      <c r="AB212" s="33"/>
      <c r="AC212" s="33"/>
      <c r="AD212" s="35"/>
      <c r="AE212" s="34"/>
      <c r="AF212" s="33"/>
      <c r="AG212" s="16">
        <f t="shared" si="365"/>
        <v>0</v>
      </c>
      <c r="AH212" s="16"/>
      <c r="AI212" s="32"/>
      <c r="AJ212" s="32">
        <f t="shared" si="354"/>
        <v>0</v>
      </c>
      <c r="AK212" s="32"/>
      <c r="AL212" s="32">
        <f t="shared" si="355"/>
        <v>0</v>
      </c>
      <c r="AM212" s="32"/>
      <c r="AN212" s="32">
        <f t="shared" si="356"/>
        <v>0</v>
      </c>
      <c r="AO212" s="32"/>
      <c r="AP212" s="32">
        <f t="shared" si="357"/>
        <v>0</v>
      </c>
      <c r="AQ212" s="32"/>
      <c r="AR212" s="330">
        <f t="shared" si="358"/>
        <v>0</v>
      </c>
      <c r="AS212" s="32"/>
      <c r="AT212" s="32"/>
      <c r="AU212" s="31">
        <f t="shared" si="366"/>
        <v>0</v>
      </c>
      <c r="AV212" s="32"/>
      <c r="AW212" s="31">
        <f t="shared" si="367"/>
        <v>0</v>
      </c>
      <c r="AX212" s="32"/>
      <c r="AY212" s="31">
        <f t="shared" si="368"/>
        <v>0</v>
      </c>
      <c r="AZ212" s="32"/>
      <c r="BA212" s="31">
        <f t="shared" si="369"/>
        <v>0</v>
      </c>
      <c r="BB212" s="32"/>
      <c r="BC212" s="31">
        <f t="shared" si="370"/>
        <v>0</v>
      </c>
      <c r="BF212" s="30"/>
      <c r="BG212" s="30"/>
      <c r="BH212" s="30"/>
      <c r="BI212" s="30"/>
      <c r="BJ212" s="30"/>
      <c r="BK212" s="30"/>
      <c r="BL212" s="30"/>
      <c r="BM212" s="30">
        <f t="shared" si="371"/>
        <v>0</v>
      </c>
      <c r="BN212" s="30">
        <f t="shared" si="372"/>
        <v>0</v>
      </c>
      <c r="BO212" s="30">
        <f t="shared" si="373"/>
        <v>0</v>
      </c>
      <c r="BP212" s="30">
        <f t="shared" si="374"/>
        <v>0</v>
      </c>
      <c r="BQ212" s="30">
        <f t="shared" si="375"/>
        <v>0</v>
      </c>
      <c r="BR212" s="29">
        <f t="shared" si="376"/>
        <v>0</v>
      </c>
      <c r="BT212" s="28">
        <v>3</v>
      </c>
    </row>
    <row r="213" spans="1:72" ht="11.25" customHeight="1">
      <c r="A213" s="86" t="s">
        <v>309</v>
      </c>
      <c r="B213" s="63"/>
      <c r="C213" s="39"/>
      <c r="D213" s="39" t="str">
        <f t="shared" si="359"/>
        <v>S/O</v>
      </c>
      <c r="E213" s="472" t="s">
        <v>308</v>
      </c>
      <c r="F213" s="473">
        <f t="shared" si="360"/>
        <v>0</v>
      </c>
      <c r="G213" s="42">
        <v>25</v>
      </c>
      <c r="H213" s="62"/>
      <c r="I213" s="79">
        <v>1741440</v>
      </c>
      <c r="J213" s="61"/>
      <c r="K213" s="351">
        <v>46244</v>
      </c>
      <c r="L213" s="352"/>
      <c r="M213" s="61"/>
      <c r="N213" s="351">
        <v>46279</v>
      </c>
      <c r="O213" s="352"/>
      <c r="P213" s="33"/>
      <c r="Q213" s="37"/>
      <c r="R213" s="36">
        <f t="shared" si="361"/>
        <v>0</v>
      </c>
      <c r="S213" s="33"/>
      <c r="T213" s="37"/>
      <c r="U213" s="36">
        <f t="shared" si="362"/>
        <v>0</v>
      </c>
      <c r="V213" s="33"/>
      <c r="W213" s="37"/>
      <c r="X213" s="36">
        <f t="shared" si="363"/>
        <v>0</v>
      </c>
      <c r="Y213" s="33"/>
      <c r="Z213" s="37"/>
      <c r="AA213" s="36">
        <f t="shared" si="364"/>
        <v>0</v>
      </c>
      <c r="AB213" s="33"/>
      <c r="AC213" s="33"/>
      <c r="AD213" s="35"/>
      <c r="AE213" s="34"/>
      <c r="AF213" s="33"/>
      <c r="AG213" s="16">
        <f t="shared" si="365"/>
        <v>0</v>
      </c>
      <c r="AH213" s="16"/>
      <c r="AI213" s="32"/>
      <c r="AJ213" s="32">
        <f t="shared" si="354"/>
        <v>0</v>
      </c>
      <c r="AK213" s="32"/>
      <c r="AL213" s="32">
        <f t="shared" si="355"/>
        <v>0</v>
      </c>
      <c r="AM213" s="32"/>
      <c r="AN213" s="32">
        <f t="shared" si="356"/>
        <v>0</v>
      </c>
      <c r="AO213" s="32"/>
      <c r="AP213" s="32">
        <f t="shared" si="357"/>
        <v>0</v>
      </c>
      <c r="AQ213" s="32"/>
      <c r="AR213" s="330">
        <f t="shared" si="358"/>
        <v>0</v>
      </c>
      <c r="AS213" s="32"/>
      <c r="AT213" s="32"/>
      <c r="AU213" s="31">
        <f t="shared" si="366"/>
        <v>0</v>
      </c>
      <c r="AV213" s="32"/>
      <c r="AW213" s="31">
        <f t="shared" si="367"/>
        <v>0</v>
      </c>
      <c r="AX213" s="32"/>
      <c r="AY213" s="31">
        <f t="shared" si="368"/>
        <v>0</v>
      </c>
      <c r="AZ213" s="32"/>
      <c r="BA213" s="31">
        <f t="shared" si="369"/>
        <v>0</v>
      </c>
      <c r="BB213" s="32"/>
      <c r="BC213" s="31">
        <f t="shared" si="370"/>
        <v>0</v>
      </c>
      <c r="BF213" s="30"/>
      <c r="BG213" s="30"/>
      <c r="BH213" s="30"/>
      <c r="BI213" s="30"/>
      <c r="BJ213" s="30"/>
      <c r="BK213" s="30"/>
      <c r="BL213" s="30"/>
      <c r="BM213" s="30">
        <f t="shared" si="371"/>
        <v>0</v>
      </c>
      <c r="BN213" s="30">
        <f t="shared" si="372"/>
        <v>0</v>
      </c>
      <c r="BO213" s="30">
        <f t="shared" si="373"/>
        <v>0</v>
      </c>
      <c r="BP213" s="30">
        <f t="shared" si="374"/>
        <v>0</v>
      </c>
      <c r="BQ213" s="30">
        <f t="shared" si="375"/>
        <v>0</v>
      </c>
      <c r="BR213" s="29">
        <f t="shared" si="376"/>
        <v>0</v>
      </c>
      <c r="BT213" s="28" t="s">
        <v>742</v>
      </c>
    </row>
    <row r="214" spans="1:72" ht="11.25" customHeight="1">
      <c r="A214" s="86" t="s">
        <v>310</v>
      </c>
      <c r="B214" s="63"/>
      <c r="C214" s="39"/>
      <c r="D214" s="39">
        <f t="shared" si="359"/>
        <v>9</v>
      </c>
      <c r="E214" s="472" t="s">
        <v>308</v>
      </c>
      <c r="F214" s="473">
        <f t="shared" si="360"/>
        <v>0</v>
      </c>
      <c r="G214" s="42">
        <v>25</v>
      </c>
      <c r="H214" s="62"/>
      <c r="I214" s="79">
        <v>1741500</v>
      </c>
      <c r="J214" s="61"/>
      <c r="K214" s="351">
        <v>46244</v>
      </c>
      <c r="L214" s="352"/>
      <c r="M214" s="61"/>
      <c r="N214" s="351">
        <v>46279</v>
      </c>
      <c r="O214" s="352"/>
      <c r="P214" s="33"/>
      <c r="Q214" s="37"/>
      <c r="R214" s="36">
        <f t="shared" si="361"/>
        <v>0</v>
      </c>
      <c r="S214" s="33"/>
      <c r="T214" s="37"/>
      <c r="U214" s="36">
        <f t="shared" si="362"/>
        <v>0</v>
      </c>
      <c r="V214" s="33"/>
      <c r="W214" s="37"/>
      <c r="X214" s="36">
        <f t="shared" si="363"/>
        <v>0</v>
      </c>
      <c r="Y214" s="33"/>
      <c r="Z214" s="37"/>
      <c r="AA214" s="36">
        <f t="shared" si="364"/>
        <v>0</v>
      </c>
      <c r="AB214" s="33"/>
      <c r="AC214" s="33"/>
      <c r="AD214" s="35"/>
      <c r="AE214" s="34"/>
      <c r="AF214" s="33"/>
      <c r="AG214" s="16">
        <f t="shared" si="365"/>
        <v>0</v>
      </c>
      <c r="AH214" s="16"/>
      <c r="AI214" s="32"/>
      <c r="AJ214" s="32">
        <f t="shared" si="354"/>
        <v>0</v>
      </c>
      <c r="AK214" s="32"/>
      <c r="AL214" s="32">
        <f t="shared" si="355"/>
        <v>0</v>
      </c>
      <c r="AM214" s="32"/>
      <c r="AN214" s="32">
        <f t="shared" si="356"/>
        <v>0</v>
      </c>
      <c r="AO214" s="32"/>
      <c r="AP214" s="32">
        <f t="shared" si="357"/>
        <v>0</v>
      </c>
      <c r="AQ214" s="32"/>
      <c r="AR214" s="330">
        <f t="shared" si="358"/>
        <v>0</v>
      </c>
      <c r="AS214" s="32"/>
      <c r="AT214" s="32"/>
      <c r="AU214" s="31">
        <f t="shared" si="366"/>
        <v>0</v>
      </c>
      <c r="AV214" s="32"/>
      <c r="AW214" s="31">
        <f t="shared" si="367"/>
        <v>0</v>
      </c>
      <c r="AX214" s="32"/>
      <c r="AY214" s="31">
        <f t="shared" si="368"/>
        <v>0</v>
      </c>
      <c r="AZ214" s="32"/>
      <c r="BA214" s="31">
        <f t="shared" si="369"/>
        <v>0</v>
      </c>
      <c r="BB214" s="32"/>
      <c r="BC214" s="31">
        <f t="shared" si="370"/>
        <v>0</v>
      </c>
      <c r="BF214" s="30"/>
      <c r="BG214" s="30"/>
      <c r="BH214" s="30"/>
      <c r="BI214" s="30"/>
      <c r="BJ214" s="30"/>
      <c r="BK214" s="30"/>
      <c r="BL214" s="30"/>
      <c r="BM214" s="30">
        <f t="shared" si="371"/>
        <v>0</v>
      </c>
      <c r="BN214" s="30">
        <f t="shared" si="372"/>
        <v>0</v>
      </c>
      <c r="BO214" s="30">
        <f t="shared" si="373"/>
        <v>0</v>
      </c>
      <c r="BP214" s="30">
        <f t="shared" si="374"/>
        <v>0</v>
      </c>
      <c r="BQ214" s="30">
        <f t="shared" si="375"/>
        <v>0</v>
      </c>
      <c r="BR214" s="29">
        <f t="shared" si="376"/>
        <v>0</v>
      </c>
      <c r="BT214" s="28">
        <v>9</v>
      </c>
    </row>
    <row r="215" spans="1:72" ht="11.25" customHeight="1">
      <c r="A215" s="86" t="s">
        <v>310</v>
      </c>
      <c r="B215" s="63"/>
      <c r="C215" s="39"/>
      <c r="D215" s="39">
        <f t="shared" si="359"/>
        <v>10</v>
      </c>
      <c r="E215" s="472" t="s">
        <v>308</v>
      </c>
      <c r="F215" s="473">
        <f t="shared" si="360"/>
        <v>0</v>
      </c>
      <c r="G215" s="42">
        <v>75</v>
      </c>
      <c r="H215" s="62"/>
      <c r="I215" s="79">
        <v>1741507</v>
      </c>
      <c r="J215" s="61"/>
      <c r="K215" s="351">
        <v>46244</v>
      </c>
      <c r="L215" s="352"/>
      <c r="M215" s="61"/>
      <c r="N215" s="351">
        <v>46279</v>
      </c>
      <c r="O215" s="352"/>
      <c r="P215" s="33"/>
      <c r="Q215" s="37"/>
      <c r="R215" s="36">
        <f t="shared" si="361"/>
        <v>0</v>
      </c>
      <c r="S215" s="33"/>
      <c r="T215" s="37"/>
      <c r="U215" s="36">
        <f t="shared" si="362"/>
        <v>0</v>
      </c>
      <c r="V215" s="33"/>
      <c r="W215" s="37"/>
      <c r="X215" s="36">
        <f t="shared" si="363"/>
        <v>0</v>
      </c>
      <c r="Y215" s="33"/>
      <c r="Z215" s="37"/>
      <c r="AA215" s="36">
        <f t="shared" si="364"/>
        <v>0</v>
      </c>
      <c r="AB215" s="33"/>
      <c r="AC215" s="33"/>
      <c r="AD215" s="35"/>
      <c r="AE215" s="34"/>
      <c r="AF215" s="33"/>
      <c r="AG215" s="16">
        <f t="shared" si="365"/>
        <v>0</v>
      </c>
      <c r="AH215" s="16"/>
      <c r="AI215" s="32"/>
      <c r="AJ215" s="32">
        <f t="shared" si="354"/>
        <v>0</v>
      </c>
      <c r="AK215" s="32"/>
      <c r="AL215" s="32">
        <f t="shared" si="355"/>
        <v>0</v>
      </c>
      <c r="AM215" s="32"/>
      <c r="AN215" s="32">
        <f t="shared" si="356"/>
        <v>0</v>
      </c>
      <c r="AO215" s="32"/>
      <c r="AP215" s="32">
        <f t="shared" si="357"/>
        <v>0</v>
      </c>
      <c r="AQ215" s="32"/>
      <c r="AR215" s="330">
        <f t="shared" si="358"/>
        <v>0</v>
      </c>
      <c r="AS215" s="32"/>
      <c r="AT215" s="32"/>
      <c r="AU215" s="31">
        <f t="shared" si="366"/>
        <v>0</v>
      </c>
      <c r="AV215" s="32"/>
      <c r="AW215" s="31">
        <f t="shared" si="367"/>
        <v>0</v>
      </c>
      <c r="AX215" s="32"/>
      <c r="AY215" s="31">
        <f t="shared" si="368"/>
        <v>0</v>
      </c>
      <c r="AZ215" s="32"/>
      <c r="BA215" s="31">
        <f t="shared" si="369"/>
        <v>0</v>
      </c>
      <c r="BB215" s="32"/>
      <c r="BC215" s="31">
        <f t="shared" si="370"/>
        <v>0</v>
      </c>
      <c r="BF215" s="30"/>
      <c r="BG215" s="30"/>
      <c r="BH215" s="30"/>
      <c r="BI215" s="30"/>
      <c r="BJ215" s="30"/>
      <c r="BK215" s="30"/>
      <c r="BL215" s="30"/>
      <c r="BM215" s="30">
        <f t="shared" si="371"/>
        <v>0</v>
      </c>
      <c r="BN215" s="30">
        <f t="shared" si="372"/>
        <v>0</v>
      </c>
      <c r="BO215" s="30">
        <f t="shared" si="373"/>
        <v>0</v>
      </c>
      <c r="BP215" s="30">
        <f t="shared" si="374"/>
        <v>0</v>
      </c>
      <c r="BQ215" s="30">
        <f t="shared" si="375"/>
        <v>0</v>
      </c>
      <c r="BR215" s="29">
        <f t="shared" si="376"/>
        <v>0</v>
      </c>
      <c r="BT215" s="28">
        <v>10</v>
      </c>
    </row>
    <row r="216" spans="1:72" ht="11.25" customHeight="1">
      <c r="A216" s="84" t="s">
        <v>311</v>
      </c>
      <c r="B216" s="44"/>
      <c r="C216" s="43" t="s">
        <v>76</v>
      </c>
      <c r="D216" s="39">
        <f t="shared" ref="D216" si="377">BT216</f>
        <v>24</v>
      </c>
      <c r="E216" s="472" t="s">
        <v>308</v>
      </c>
      <c r="F216" s="473">
        <f t="shared" ref="F216" si="378">BR216</f>
        <v>0</v>
      </c>
      <c r="G216" s="42">
        <v>25</v>
      </c>
      <c r="H216" s="62"/>
      <c r="I216" s="79">
        <v>1741740</v>
      </c>
      <c r="J216" s="61"/>
      <c r="K216" s="351">
        <v>46244</v>
      </c>
      <c r="L216" s="352"/>
      <c r="M216" s="61"/>
      <c r="N216" s="351">
        <v>46279</v>
      </c>
      <c r="O216" s="352"/>
      <c r="P216" s="33"/>
      <c r="Q216" s="37"/>
      <c r="R216" s="36">
        <f t="shared" ref="R216" si="379">IF($D$18="YES", (Q216), (0))</f>
        <v>0</v>
      </c>
      <c r="S216" s="33"/>
      <c r="T216" s="37"/>
      <c r="U216" s="36">
        <f t="shared" ref="U216" si="380">IF($D$18="YES", (T216), (0))</f>
        <v>0</v>
      </c>
      <c r="V216" s="33"/>
      <c r="W216" s="37"/>
      <c r="X216" s="36">
        <f t="shared" ref="X216" si="381">IF($D$18="YES", (W216), (0))</f>
        <v>0</v>
      </c>
      <c r="Y216" s="33"/>
      <c r="Z216" s="37"/>
      <c r="AA216" s="36">
        <f t="shared" ref="AA216" si="382">IF($D$18="YES", (Z216), (0))</f>
        <v>0</v>
      </c>
      <c r="AB216" s="33"/>
      <c r="AC216" s="33"/>
      <c r="AD216" s="35"/>
      <c r="AE216" s="34"/>
      <c r="AF216" s="33"/>
      <c r="AG216" s="16">
        <f t="shared" ref="AG216" si="383">SUM(Q216,R216,T216,U216,W216,X216,Z216,AA216)</f>
        <v>0</v>
      </c>
      <c r="AH216" s="16"/>
      <c r="AI216" s="32"/>
      <c r="AJ216" s="32">
        <f t="shared" ref="AJ216" si="384">Q216*G216</f>
        <v>0</v>
      </c>
      <c r="AK216" s="32"/>
      <c r="AL216" s="32">
        <f t="shared" ref="AL216" si="385">T216*G216</f>
        <v>0</v>
      </c>
      <c r="AM216" s="32"/>
      <c r="AN216" s="32">
        <f t="shared" ref="AN216" si="386">W216*G216</f>
        <v>0</v>
      </c>
      <c r="AO216" s="32"/>
      <c r="AP216" s="32">
        <f t="shared" ref="AP216" si="387">Z216*G216</f>
        <v>0</v>
      </c>
      <c r="AQ216" s="32"/>
      <c r="AR216" s="330">
        <f t="shared" ref="AR216" si="388">SUM(AJ216,AL216,AN216,AP216)</f>
        <v>0</v>
      </c>
      <c r="AS216" s="32"/>
      <c r="AT216" s="32"/>
      <c r="AU216" s="31">
        <f t="shared" ref="AU216" si="389">(Q216*G216)*F216</f>
        <v>0</v>
      </c>
      <c r="AV216" s="32"/>
      <c r="AW216" s="31">
        <f t="shared" ref="AW216" si="390">(T216*G216)*F216</f>
        <v>0</v>
      </c>
      <c r="AX216" s="32"/>
      <c r="AY216" s="31">
        <f t="shared" ref="AY216" si="391">(W216*G216)*F216</f>
        <v>0</v>
      </c>
      <c r="AZ216" s="32"/>
      <c r="BA216" s="31">
        <f t="shared" ref="BA216" si="392">(Z216*G216)*F216</f>
        <v>0</v>
      </c>
      <c r="BB216" s="32"/>
      <c r="BC216" s="31">
        <f t="shared" ref="BC216" si="393">SUM(AT216:BB216)</f>
        <v>0</v>
      </c>
      <c r="BF216" s="30"/>
      <c r="BG216" s="30"/>
      <c r="BH216" s="30"/>
      <c r="BI216" s="30"/>
      <c r="BJ216" s="30"/>
      <c r="BK216" s="30"/>
      <c r="BL216" s="30"/>
      <c r="BM216" s="30">
        <f t="shared" si="371"/>
        <v>0</v>
      </c>
      <c r="BN216" s="30">
        <f t="shared" si="372"/>
        <v>0</v>
      </c>
      <c r="BO216" s="30">
        <f t="shared" si="373"/>
        <v>0</v>
      </c>
      <c r="BP216" s="30">
        <f t="shared" si="374"/>
        <v>0</v>
      </c>
      <c r="BQ216" s="30">
        <f t="shared" si="375"/>
        <v>0</v>
      </c>
      <c r="BR216" s="29">
        <f t="shared" ref="BR216" si="394">SUM(BL216:BQ216)</f>
        <v>0</v>
      </c>
      <c r="BT216" s="28">
        <v>24</v>
      </c>
    </row>
    <row r="217" spans="1:72" ht="11.25" customHeight="1">
      <c r="A217" s="84" t="s">
        <v>312</v>
      </c>
      <c r="B217" s="44"/>
      <c r="C217" s="39"/>
      <c r="D217" s="39">
        <f t="shared" si="359"/>
        <v>15</v>
      </c>
      <c r="E217" s="472" t="s">
        <v>308</v>
      </c>
      <c r="F217" s="473">
        <f t="shared" si="360"/>
        <v>0</v>
      </c>
      <c r="G217" s="42">
        <v>25</v>
      </c>
      <c r="H217" s="62"/>
      <c r="I217" s="79">
        <v>1741830</v>
      </c>
      <c r="J217" s="61"/>
      <c r="K217" s="351">
        <v>46244</v>
      </c>
      <c r="L217" s="352"/>
      <c r="M217" s="61"/>
      <c r="N217" s="351">
        <v>46279</v>
      </c>
      <c r="O217" s="352"/>
      <c r="P217" s="33"/>
      <c r="Q217" s="37"/>
      <c r="R217" s="36">
        <f t="shared" si="361"/>
        <v>0</v>
      </c>
      <c r="S217" s="33"/>
      <c r="T217" s="37"/>
      <c r="U217" s="36">
        <f t="shared" si="362"/>
        <v>0</v>
      </c>
      <c r="V217" s="33"/>
      <c r="W217" s="37"/>
      <c r="X217" s="36">
        <f t="shared" si="363"/>
        <v>0</v>
      </c>
      <c r="Y217" s="33"/>
      <c r="Z217" s="37"/>
      <c r="AA217" s="36">
        <f t="shared" si="364"/>
        <v>0</v>
      </c>
      <c r="AB217" s="33"/>
      <c r="AC217" s="33"/>
      <c r="AD217" s="35"/>
      <c r="AE217" s="34"/>
      <c r="AF217" s="33"/>
      <c r="AG217" s="16">
        <f t="shared" si="365"/>
        <v>0</v>
      </c>
      <c r="AH217" s="16"/>
      <c r="AI217" s="32"/>
      <c r="AJ217" s="32">
        <f t="shared" si="354"/>
        <v>0</v>
      </c>
      <c r="AK217" s="32"/>
      <c r="AL217" s="32">
        <f t="shared" si="355"/>
        <v>0</v>
      </c>
      <c r="AM217" s="32"/>
      <c r="AN217" s="32">
        <f t="shared" si="356"/>
        <v>0</v>
      </c>
      <c r="AO217" s="32"/>
      <c r="AP217" s="32">
        <f t="shared" si="357"/>
        <v>0</v>
      </c>
      <c r="AQ217" s="32"/>
      <c r="AR217" s="330">
        <f t="shared" si="358"/>
        <v>0</v>
      </c>
      <c r="AS217" s="32"/>
      <c r="AT217" s="32"/>
      <c r="AU217" s="31">
        <f t="shared" si="366"/>
        <v>0</v>
      </c>
      <c r="AV217" s="32"/>
      <c r="AW217" s="31">
        <f t="shared" si="367"/>
        <v>0</v>
      </c>
      <c r="AX217" s="32"/>
      <c r="AY217" s="31">
        <f t="shared" si="368"/>
        <v>0</v>
      </c>
      <c r="AZ217" s="32"/>
      <c r="BA217" s="31">
        <f t="shared" si="369"/>
        <v>0</v>
      </c>
      <c r="BB217" s="32"/>
      <c r="BC217" s="31">
        <f t="shared" si="370"/>
        <v>0</v>
      </c>
      <c r="BF217" s="30"/>
      <c r="BG217" s="30"/>
      <c r="BH217" s="30"/>
      <c r="BI217" s="30"/>
      <c r="BJ217" s="30"/>
      <c r="BK217" s="30"/>
      <c r="BL217" s="30"/>
      <c r="BM217" s="30">
        <f t="shared" si="371"/>
        <v>0</v>
      </c>
      <c r="BN217" s="30">
        <f t="shared" si="372"/>
        <v>0</v>
      </c>
      <c r="BO217" s="30">
        <f t="shared" si="373"/>
        <v>0</v>
      </c>
      <c r="BP217" s="30">
        <f t="shared" si="374"/>
        <v>0</v>
      </c>
      <c r="BQ217" s="30">
        <f t="shared" si="375"/>
        <v>0</v>
      </c>
      <c r="BR217" s="29">
        <f t="shared" si="376"/>
        <v>0</v>
      </c>
      <c r="BT217" s="28">
        <v>15</v>
      </c>
    </row>
    <row r="218" spans="1:72" ht="11.25" customHeight="1">
      <c r="A218" s="84" t="s">
        <v>312</v>
      </c>
      <c r="B218" s="44"/>
      <c r="C218" s="39"/>
      <c r="D218" s="39">
        <f t="shared" si="359"/>
        <v>6</v>
      </c>
      <c r="E218" s="472" t="s">
        <v>308</v>
      </c>
      <c r="F218" s="473">
        <f t="shared" si="360"/>
        <v>0</v>
      </c>
      <c r="G218" s="42">
        <v>75</v>
      </c>
      <c r="H218" s="62"/>
      <c r="I218" s="79">
        <v>1741837</v>
      </c>
      <c r="J218" s="61"/>
      <c r="K218" s="351">
        <v>46244</v>
      </c>
      <c r="L218" s="352"/>
      <c r="M218" s="61"/>
      <c r="N218" s="351">
        <v>46279</v>
      </c>
      <c r="O218" s="352"/>
      <c r="P218" s="33"/>
      <c r="Q218" s="37"/>
      <c r="R218" s="36">
        <f t="shared" si="361"/>
        <v>0</v>
      </c>
      <c r="S218" s="33"/>
      <c r="T218" s="37"/>
      <c r="U218" s="36">
        <f t="shared" si="362"/>
        <v>0</v>
      </c>
      <c r="V218" s="33"/>
      <c r="W218" s="37"/>
      <c r="X218" s="36">
        <f t="shared" si="363"/>
        <v>0</v>
      </c>
      <c r="Y218" s="33"/>
      <c r="Z218" s="37"/>
      <c r="AA218" s="36">
        <f t="shared" si="364"/>
        <v>0</v>
      </c>
      <c r="AB218" s="33"/>
      <c r="AC218" s="33"/>
      <c r="AD218" s="35"/>
      <c r="AE218" s="34"/>
      <c r="AF218" s="33"/>
      <c r="AG218" s="16">
        <f t="shared" si="365"/>
        <v>0</v>
      </c>
      <c r="AH218" s="16"/>
      <c r="AI218" s="32"/>
      <c r="AJ218" s="32">
        <f t="shared" si="354"/>
        <v>0</v>
      </c>
      <c r="AK218" s="32"/>
      <c r="AL218" s="32">
        <f t="shared" si="355"/>
        <v>0</v>
      </c>
      <c r="AM218" s="32"/>
      <c r="AN218" s="32">
        <f t="shared" si="356"/>
        <v>0</v>
      </c>
      <c r="AO218" s="32"/>
      <c r="AP218" s="32">
        <f t="shared" si="357"/>
        <v>0</v>
      </c>
      <c r="AQ218" s="32"/>
      <c r="AR218" s="330">
        <f t="shared" si="358"/>
        <v>0</v>
      </c>
      <c r="AS218" s="32"/>
      <c r="AT218" s="32"/>
      <c r="AU218" s="31">
        <f t="shared" si="366"/>
        <v>0</v>
      </c>
      <c r="AV218" s="32"/>
      <c r="AW218" s="31">
        <f t="shared" si="367"/>
        <v>0</v>
      </c>
      <c r="AX218" s="32"/>
      <c r="AY218" s="31">
        <f t="shared" si="368"/>
        <v>0</v>
      </c>
      <c r="AZ218" s="32"/>
      <c r="BA218" s="31">
        <f t="shared" si="369"/>
        <v>0</v>
      </c>
      <c r="BB218" s="32"/>
      <c r="BC218" s="31">
        <f t="shared" si="370"/>
        <v>0</v>
      </c>
      <c r="BF218" s="30"/>
      <c r="BG218" s="30"/>
      <c r="BH218" s="30"/>
      <c r="BI218" s="30"/>
      <c r="BJ218" s="30"/>
      <c r="BK218" s="30"/>
      <c r="BL218" s="30"/>
      <c r="BM218" s="30">
        <f t="shared" si="371"/>
        <v>0</v>
      </c>
      <c r="BN218" s="30">
        <f t="shared" si="372"/>
        <v>0</v>
      </c>
      <c r="BO218" s="30">
        <f t="shared" si="373"/>
        <v>0</v>
      </c>
      <c r="BP218" s="30">
        <f t="shared" si="374"/>
        <v>0</v>
      </c>
      <c r="BQ218" s="30">
        <f t="shared" si="375"/>
        <v>0</v>
      </c>
      <c r="BR218" s="29">
        <f t="shared" si="376"/>
        <v>0</v>
      </c>
      <c r="BT218" s="28">
        <v>6</v>
      </c>
    </row>
    <row r="219" spans="1:72" ht="11.25" customHeight="1">
      <c r="A219" s="84" t="s">
        <v>313</v>
      </c>
      <c r="B219" s="44"/>
      <c r="C219" s="39"/>
      <c r="D219" s="39">
        <f t="shared" si="359"/>
        <v>23</v>
      </c>
      <c r="E219" s="472" t="s">
        <v>308</v>
      </c>
      <c r="F219" s="473">
        <f t="shared" si="360"/>
        <v>0</v>
      </c>
      <c r="G219" s="42">
        <v>25</v>
      </c>
      <c r="H219" s="62"/>
      <c r="I219" s="79">
        <v>1741970</v>
      </c>
      <c r="J219" s="61"/>
      <c r="K219" s="351">
        <v>46244</v>
      </c>
      <c r="L219" s="352"/>
      <c r="M219" s="61"/>
      <c r="N219" s="351">
        <v>46279</v>
      </c>
      <c r="O219" s="352"/>
      <c r="P219" s="33"/>
      <c r="Q219" s="37"/>
      <c r="R219" s="36">
        <f t="shared" si="361"/>
        <v>0</v>
      </c>
      <c r="S219" s="33"/>
      <c r="T219" s="37"/>
      <c r="U219" s="36">
        <f t="shared" si="362"/>
        <v>0</v>
      </c>
      <c r="V219" s="33"/>
      <c r="W219" s="37"/>
      <c r="X219" s="36">
        <f t="shared" si="363"/>
        <v>0</v>
      </c>
      <c r="Y219" s="33"/>
      <c r="Z219" s="37"/>
      <c r="AA219" s="36">
        <f t="shared" si="364"/>
        <v>0</v>
      </c>
      <c r="AB219" s="33"/>
      <c r="AC219" s="33"/>
      <c r="AD219" s="35"/>
      <c r="AE219" s="34"/>
      <c r="AF219" s="33"/>
      <c r="AG219" s="16">
        <f t="shared" si="365"/>
        <v>0</v>
      </c>
      <c r="AH219" s="16"/>
      <c r="AI219" s="32"/>
      <c r="AJ219" s="32">
        <f t="shared" si="354"/>
        <v>0</v>
      </c>
      <c r="AK219" s="32"/>
      <c r="AL219" s="32">
        <f t="shared" si="355"/>
        <v>0</v>
      </c>
      <c r="AM219" s="32"/>
      <c r="AN219" s="32">
        <f t="shared" si="356"/>
        <v>0</v>
      </c>
      <c r="AO219" s="32"/>
      <c r="AP219" s="32">
        <f t="shared" si="357"/>
        <v>0</v>
      </c>
      <c r="AQ219" s="32"/>
      <c r="AR219" s="330">
        <f t="shared" si="358"/>
        <v>0</v>
      </c>
      <c r="AS219" s="32"/>
      <c r="AT219" s="32"/>
      <c r="AU219" s="31">
        <f t="shared" si="366"/>
        <v>0</v>
      </c>
      <c r="AV219" s="32"/>
      <c r="AW219" s="31">
        <f t="shared" si="367"/>
        <v>0</v>
      </c>
      <c r="AX219" s="32"/>
      <c r="AY219" s="31">
        <f t="shared" si="368"/>
        <v>0</v>
      </c>
      <c r="AZ219" s="32"/>
      <c r="BA219" s="31">
        <f t="shared" si="369"/>
        <v>0</v>
      </c>
      <c r="BB219" s="32"/>
      <c r="BC219" s="31">
        <f t="shared" si="370"/>
        <v>0</v>
      </c>
      <c r="BF219" s="30"/>
      <c r="BG219" s="30"/>
      <c r="BH219" s="30"/>
      <c r="BI219" s="30"/>
      <c r="BJ219" s="30"/>
      <c r="BK219" s="30"/>
      <c r="BL219" s="30"/>
      <c r="BM219" s="30">
        <f t="shared" si="371"/>
        <v>0</v>
      </c>
      <c r="BN219" s="30">
        <f t="shared" si="372"/>
        <v>0</v>
      </c>
      <c r="BO219" s="30">
        <f t="shared" si="373"/>
        <v>0</v>
      </c>
      <c r="BP219" s="30">
        <f t="shared" si="374"/>
        <v>0</v>
      </c>
      <c r="BQ219" s="30">
        <f t="shared" si="375"/>
        <v>0</v>
      </c>
      <c r="BR219" s="29">
        <f t="shared" si="376"/>
        <v>0</v>
      </c>
      <c r="BT219" s="28">
        <v>23</v>
      </c>
    </row>
    <row r="220" spans="1:72" ht="11.25" customHeight="1">
      <c r="A220" s="84" t="s">
        <v>313</v>
      </c>
      <c r="B220" s="44"/>
      <c r="C220" s="39"/>
      <c r="D220" s="39">
        <f t="shared" si="359"/>
        <v>7</v>
      </c>
      <c r="E220" s="472" t="s">
        <v>308</v>
      </c>
      <c r="F220" s="473">
        <f t="shared" si="360"/>
        <v>0</v>
      </c>
      <c r="G220" s="42">
        <v>75</v>
      </c>
      <c r="H220" s="62"/>
      <c r="I220" s="79">
        <v>1741977</v>
      </c>
      <c r="J220" s="61"/>
      <c r="K220" s="351">
        <v>46244</v>
      </c>
      <c r="L220" s="352"/>
      <c r="M220" s="61"/>
      <c r="N220" s="351">
        <v>46279</v>
      </c>
      <c r="O220" s="352"/>
      <c r="P220" s="33"/>
      <c r="Q220" s="37"/>
      <c r="R220" s="36">
        <f t="shared" si="361"/>
        <v>0</v>
      </c>
      <c r="S220" s="33"/>
      <c r="T220" s="37"/>
      <c r="U220" s="36">
        <f t="shared" si="362"/>
        <v>0</v>
      </c>
      <c r="V220" s="33"/>
      <c r="W220" s="37"/>
      <c r="X220" s="36">
        <f t="shared" si="363"/>
        <v>0</v>
      </c>
      <c r="Y220" s="33"/>
      <c r="Z220" s="37"/>
      <c r="AA220" s="36">
        <f t="shared" si="364"/>
        <v>0</v>
      </c>
      <c r="AB220" s="33"/>
      <c r="AC220" s="33"/>
      <c r="AD220" s="35"/>
      <c r="AE220" s="34"/>
      <c r="AF220" s="33"/>
      <c r="AG220" s="16">
        <f t="shared" si="365"/>
        <v>0</v>
      </c>
      <c r="AH220" s="16"/>
      <c r="AI220" s="32"/>
      <c r="AJ220" s="32">
        <f t="shared" si="354"/>
        <v>0</v>
      </c>
      <c r="AK220" s="32"/>
      <c r="AL220" s="32">
        <f t="shared" si="355"/>
        <v>0</v>
      </c>
      <c r="AM220" s="32"/>
      <c r="AN220" s="32">
        <f t="shared" si="356"/>
        <v>0</v>
      </c>
      <c r="AO220" s="32"/>
      <c r="AP220" s="32">
        <f t="shared" si="357"/>
        <v>0</v>
      </c>
      <c r="AQ220" s="32"/>
      <c r="AR220" s="330">
        <f t="shared" si="358"/>
        <v>0</v>
      </c>
      <c r="AS220" s="32"/>
      <c r="AT220" s="32"/>
      <c r="AU220" s="31">
        <f t="shared" si="366"/>
        <v>0</v>
      </c>
      <c r="AV220" s="32"/>
      <c r="AW220" s="31">
        <f t="shared" si="367"/>
        <v>0</v>
      </c>
      <c r="AX220" s="32"/>
      <c r="AY220" s="31">
        <f t="shared" si="368"/>
        <v>0</v>
      </c>
      <c r="AZ220" s="32"/>
      <c r="BA220" s="31">
        <f t="shared" si="369"/>
        <v>0</v>
      </c>
      <c r="BB220" s="32"/>
      <c r="BC220" s="31">
        <f t="shared" si="370"/>
        <v>0</v>
      </c>
      <c r="BF220" s="30"/>
      <c r="BG220" s="30"/>
      <c r="BH220" s="30"/>
      <c r="BI220" s="30"/>
      <c r="BJ220" s="30"/>
      <c r="BK220" s="30"/>
      <c r="BL220" s="30"/>
      <c r="BM220" s="30">
        <f t="shared" si="371"/>
        <v>0</v>
      </c>
      <c r="BN220" s="30">
        <f t="shared" si="372"/>
        <v>0</v>
      </c>
      <c r="BO220" s="30">
        <f t="shared" si="373"/>
        <v>0</v>
      </c>
      <c r="BP220" s="30">
        <f t="shared" si="374"/>
        <v>0</v>
      </c>
      <c r="BQ220" s="30">
        <f t="shared" si="375"/>
        <v>0</v>
      </c>
      <c r="BR220" s="29">
        <f t="shared" si="376"/>
        <v>0</v>
      </c>
      <c r="BT220" s="28">
        <v>7</v>
      </c>
    </row>
    <row r="221" spans="1:72" ht="11.25" customHeight="1">
      <c r="A221" s="84" t="s">
        <v>314</v>
      </c>
      <c r="B221" s="44"/>
      <c r="C221" s="39"/>
      <c r="D221" s="39">
        <f t="shared" si="359"/>
        <v>9</v>
      </c>
      <c r="E221" s="472" t="s">
        <v>308</v>
      </c>
      <c r="F221" s="473">
        <f t="shared" si="360"/>
        <v>0</v>
      </c>
      <c r="G221" s="42">
        <v>25</v>
      </c>
      <c r="H221" s="62"/>
      <c r="I221" s="79">
        <v>1742370</v>
      </c>
      <c r="J221" s="61"/>
      <c r="K221" s="351">
        <v>46244</v>
      </c>
      <c r="L221" s="352"/>
      <c r="M221" s="61"/>
      <c r="N221" s="351">
        <v>46279</v>
      </c>
      <c r="O221" s="352"/>
      <c r="P221" s="33"/>
      <c r="Q221" s="37"/>
      <c r="R221" s="36">
        <f t="shared" si="361"/>
        <v>0</v>
      </c>
      <c r="S221" s="33"/>
      <c r="T221" s="37"/>
      <c r="U221" s="36">
        <f t="shared" si="362"/>
        <v>0</v>
      </c>
      <c r="V221" s="33"/>
      <c r="W221" s="37"/>
      <c r="X221" s="36">
        <f t="shared" si="363"/>
        <v>0</v>
      </c>
      <c r="Y221" s="33"/>
      <c r="Z221" s="37"/>
      <c r="AA221" s="36">
        <f t="shared" si="364"/>
        <v>0</v>
      </c>
      <c r="AB221" s="33"/>
      <c r="AC221" s="33"/>
      <c r="AD221" s="35"/>
      <c r="AE221" s="34"/>
      <c r="AF221" s="33"/>
      <c r="AG221" s="16">
        <f t="shared" si="365"/>
        <v>0</v>
      </c>
      <c r="AH221" s="16"/>
      <c r="AI221" s="32"/>
      <c r="AJ221" s="32">
        <f t="shared" si="354"/>
        <v>0</v>
      </c>
      <c r="AK221" s="32"/>
      <c r="AL221" s="32">
        <f t="shared" si="355"/>
        <v>0</v>
      </c>
      <c r="AM221" s="32"/>
      <c r="AN221" s="32">
        <f t="shared" si="356"/>
        <v>0</v>
      </c>
      <c r="AO221" s="32"/>
      <c r="AP221" s="32">
        <f t="shared" si="357"/>
        <v>0</v>
      </c>
      <c r="AQ221" s="32"/>
      <c r="AR221" s="330">
        <f t="shared" si="358"/>
        <v>0</v>
      </c>
      <c r="AS221" s="32"/>
      <c r="AT221" s="32"/>
      <c r="AU221" s="31">
        <f t="shared" si="366"/>
        <v>0</v>
      </c>
      <c r="AV221" s="32"/>
      <c r="AW221" s="31">
        <f t="shared" si="367"/>
        <v>0</v>
      </c>
      <c r="AX221" s="32"/>
      <c r="AY221" s="31">
        <f t="shared" si="368"/>
        <v>0</v>
      </c>
      <c r="AZ221" s="32"/>
      <c r="BA221" s="31">
        <f t="shared" si="369"/>
        <v>0</v>
      </c>
      <c r="BB221" s="32"/>
      <c r="BC221" s="31">
        <f t="shared" si="370"/>
        <v>0</v>
      </c>
      <c r="BF221" s="30"/>
      <c r="BG221" s="30"/>
      <c r="BH221" s="30"/>
      <c r="BI221" s="30"/>
      <c r="BJ221" s="30"/>
      <c r="BK221" s="30"/>
      <c r="BL221" s="30"/>
      <c r="BM221" s="30">
        <f t="shared" si="371"/>
        <v>0</v>
      </c>
      <c r="BN221" s="30">
        <f t="shared" si="372"/>
        <v>0</v>
      </c>
      <c r="BO221" s="30">
        <f t="shared" si="373"/>
        <v>0</v>
      </c>
      <c r="BP221" s="30">
        <f t="shared" si="374"/>
        <v>0</v>
      </c>
      <c r="BQ221" s="30">
        <f t="shared" si="375"/>
        <v>0</v>
      </c>
      <c r="BR221" s="29">
        <f t="shared" si="376"/>
        <v>0</v>
      </c>
      <c r="BT221" s="28">
        <v>9</v>
      </c>
    </row>
    <row r="222" spans="1:72" ht="11.25" customHeight="1">
      <c r="A222" s="84" t="s">
        <v>314</v>
      </c>
      <c r="B222" s="44"/>
      <c r="C222" s="39"/>
      <c r="D222" s="39">
        <f t="shared" si="359"/>
        <v>10</v>
      </c>
      <c r="E222" s="472" t="s">
        <v>308</v>
      </c>
      <c r="F222" s="473">
        <f t="shared" si="360"/>
        <v>0</v>
      </c>
      <c r="G222" s="42">
        <v>75</v>
      </c>
      <c r="H222" s="62"/>
      <c r="I222" s="79">
        <v>1742377</v>
      </c>
      <c r="J222" s="61"/>
      <c r="K222" s="351">
        <v>46244</v>
      </c>
      <c r="L222" s="352"/>
      <c r="M222" s="61"/>
      <c r="N222" s="351">
        <v>46279</v>
      </c>
      <c r="O222" s="352"/>
      <c r="P222" s="33"/>
      <c r="Q222" s="37"/>
      <c r="R222" s="36">
        <f t="shared" si="361"/>
        <v>0</v>
      </c>
      <c r="S222" s="33"/>
      <c r="T222" s="37"/>
      <c r="U222" s="36">
        <f t="shared" si="362"/>
        <v>0</v>
      </c>
      <c r="V222" s="33"/>
      <c r="W222" s="37"/>
      <c r="X222" s="36">
        <f t="shared" si="363"/>
        <v>0</v>
      </c>
      <c r="Y222" s="33"/>
      <c r="Z222" s="37"/>
      <c r="AA222" s="36">
        <f t="shared" si="364"/>
        <v>0</v>
      </c>
      <c r="AB222" s="33"/>
      <c r="AC222" s="33"/>
      <c r="AD222" s="35"/>
      <c r="AE222" s="34"/>
      <c r="AF222" s="33"/>
      <c r="AG222" s="16">
        <f t="shared" si="365"/>
        <v>0</v>
      </c>
      <c r="AH222" s="16"/>
      <c r="AI222" s="32"/>
      <c r="AJ222" s="32">
        <f t="shared" si="354"/>
        <v>0</v>
      </c>
      <c r="AK222" s="32"/>
      <c r="AL222" s="32">
        <f t="shared" si="355"/>
        <v>0</v>
      </c>
      <c r="AM222" s="32"/>
      <c r="AN222" s="32">
        <f t="shared" si="356"/>
        <v>0</v>
      </c>
      <c r="AO222" s="32"/>
      <c r="AP222" s="32">
        <f t="shared" si="357"/>
        <v>0</v>
      </c>
      <c r="AQ222" s="32"/>
      <c r="AR222" s="330">
        <f t="shared" si="358"/>
        <v>0</v>
      </c>
      <c r="AS222" s="32"/>
      <c r="AT222" s="32"/>
      <c r="AU222" s="31">
        <f t="shared" si="366"/>
        <v>0</v>
      </c>
      <c r="AV222" s="32"/>
      <c r="AW222" s="31">
        <f t="shared" si="367"/>
        <v>0</v>
      </c>
      <c r="AX222" s="32"/>
      <c r="AY222" s="31">
        <f t="shared" si="368"/>
        <v>0</v>
      </c>
      <c r="AZ222" s="32"/>
      <c r="BA222" s="31">
        <f t="shared" si="369"/>
        <v>0</v>
      </c>
      <c r="BB222" s="32"/>
      <c r="BC222" s="31">
        <f t="shared" si="370"/>
        <v>0</v>
      </c>
      <c r="BF222" s="30"/>
      <c r="BG222" s="30"/>
      <c r="BH222" s="30"/>
      <c r="BI222" s="30"/>
      <c r="BJ222" s="30"/>
      <c r="BK222" s="30"/>
      <c r="BL222" s="30"/>
      <c r="BM222" s="30">
        <f t="shared" si="371"/>
        <v>0</v>
      </c>
      <c r="BN222" s="30">
        <f t="shared" si="372"/>
        <v>0</v>
      </c>
      <c r="BO222" s="30">
        <f t="shared" si="373"/>
        <v>0</v>
      </c>
      <c r="BP222" s="30">
        <f t="shared" si="374"/>
        <v>0</v>
      </c>
      <c r="BQ222" s="30">
        <f t="shared" si="375"/>
        <v>0</v>
      </c>
      <c r="BR222" s="29">
        <f t="shared" si="376"/>
        <v>0</v>
      </c>
      <c r="BT222" s="28">
        <v>10</v>
      </c>
    </row>
    <row r="223" spans="1:72" ht="11.25" customHeight="1">
      <c r="A223" s="84" t="s">
        <v>315</v>
      </c>
      <c r="B223" s="44"/>
      <c r="C223" s="39"/>
      <c r="D223" s="39">
        <f t="shared" si="359"/>
        <v>15</v>
      </c>
      <c r="E223" s="472" t="s">
        <v>308</v>
      </c>
      <c r="F223" s="473">
        <f t="shared" si="360"/>
        <v>0</v>
      </c>
      <c r="G223" s="42">
        <v>25</v>
      </c>
      <c r="H223" s="62"/>
      <c r="I223" s="79">
        <v>1742720</v>
      </c>
      <c r="J223" s="61"/>
      <c r="K223" s="351">
        <v>46244</v>
      </c>
      <c r="L223" s="352"/>
      <c r="M223" s="61"/>
      <c r="N223" s="351">
        <v>46279</v>
      </c>
      <c r="O223" s="352"/>
      <c r="P223" s="33"/>
      <c r="Q223" s="37"/>
      <c r="R223" s="36">
        <f t="shared" si="361"/>
        <v>0</v>
      </c>
      <c r="S223" s="33"/>
      <c r="T223" s="37"/>
      <c r="U223" s="36">
        <f t="shared" si="362"/>
        <v>0</v>
      </c>
      <c r="V223" s="33"/>
      <c r="W223" s="37"/>
      <c r="X223" s="36">
        <f t="shared" si="363"/>
        <v>0</v>
      </c>
      <c r="Y223" s="33"/>
      <c r="Z223" s="37"/>
      <c r="AA223" s="36">
        <f t="shared" si="364"/>
        <v>0</v>
      </c>
      <c r="AB223" s="33"/>
      <c r="AC223" s="33"/>
      <c r="AD223" s="35"/>
      <c r="AE223" s="34"/>
      <c r="AF223" s="33"/>
      <c r="AG223" s="16">
        <f t="shared" si="365"/>
        <v>0</v>
      </c>
      <c r="AH223" s="16"/>
      <c r="AI223" s="32"/>
      <c r="AJ223" s="32">
        <f t="shared" si="354"/>
        <v>0</v>
      </c>
      <c r="AK223" s="32"/>
      <c r="AL223" s="32">
        <f t="shared" si="355"/>
        <v>0</v>
      </c>
      <c r="AM223" s="32"/>
      <c r="AN223" s="32">
        <f t="shared" si="356"/>
        <v>0</v>
      </c>
      <c r="AO223" s="32"/>
      <c r="AP223" s="32">
        <f t="shared" si="357"/>
        <v>0</v>
      </c>
      <c r="AQ223" s="32"/>
      <c r="AR223" s="330">
        <f t="shared" si="358"/>
        <v>0</v>
      </c>
      <c r="AS223" s="32"/>
      <c r="AT223" s="32"/>
      <c r="AU223" s="31">
        <f t="shared" si="366"/>
        <v>0</v>
      </c>
      <c r="AV223" s="32"/>
      <c r="AW223" s="31">
        <f t="shared" si="367"/>
        <v>0</v>
      </c>
      <c r="AX223" s="32"/>
      <c r="AY223" s="31">
        <f t="shared" si="368"/>
        <v>0</v>
      </c>
      <c r="AZ223" s="32"/>
      <c r="BA223" s="31">
        <f t="shared" si="369"/>
        <v>0</v>
      </c>
      <c r="BB223" s="32"/>
      <c r="BC223" s="31">
        <f t="shared" si="370"/>
        <v>0</v>
      </c>
      <c r="BF223" s="30"/>
      <c r="BG223" s="30"/>
      <c r="BH223" s="30"/>
      <c r="BI223" s="30"/>
      <c r="BJ223" s="30"/>
      <c r="BK223" s="30"/>
      <c r="BL223" s="30"/>
      <c r="BM223" s="30">
        <f t="shared" si="371"/>
        <v>0</v>
      </c>
      <c r="BN223" s="30">
        <f t="shared" si="372"/>
        <v>0</v>
      </c>
      <c r="BO223" s="30">
        <f t="shared" si="373"/>
        <v>0</v>
      </c>
      <c r="BP223" s="30">
        <f t="shared" si="374"/>
        <v>0</v>
      </c>
      <c r="BQ223" s="30">
        <f t="shared" si="375"/>
        <v>0</v>
      </c>
      <c r="BR223" s="29">
        <f t="shared" si="376"/>
        <v>0</v>
      </c>
      <c r="BT223" s="28">
        <v>15</v>
      </c>
    </row>
    <row r="224" spans="1:72" ht="11.25" customHeight="1">
      <c r="A224" s="84" t="s">
        <v>315</v>
      </c>
      <c r="B224" s="44"/>
      <c r="C224" s="39"/>
      <c r="D224" s="39">
        <f t="shared" si="359"/>
        <v>1</v>
      </c>
      <c r="E224" s="472" t="s">
        <v>308</v>
      </c>
      <c r="F224" s="473">
        <f t="shared" si="360"/>
        <v>0</v>
      </c>
      <c r="G224" s="42">
        <v>75</v>
      </c>
      <c r="H224" s="62"/>
      <c r="I224" s="79">
        <v>1742727</v>
      </c>
      <c r="J224" s="61"/>
      <c r="K224" s="351">
        <v>46244</v>
      </c>
      <c r="L224" s="352"/>
      <c r="M224" s="61"/>
      <c r="N224" s="351">
        <v>46279</v>
      </c>
      <c r="O224" s="352"/>
      <c r="P224" s="33"/>
      <c r="Q224" s="37"/>
      <c r="R224" s="36">
        <f t="shared" si="361"/>
        <v>0</v>
      </c>
      <c r="S224" s="33"/>
      <c r="T224" s="37"/>
      <c r="U224" s="36">
        <f t="shared" si="362"/>
        <v>0</v>
      </c>
      <c r="V224" s="33"/>
      <c r="W224" s="37"/>
      <c r="X224" s="36">
        <f t="shared" si="363"/>
        <v>0</v>
      </c>
      <c r="Y224" s="33"/>
      <c r="Z224" s="37"/>
      <c r="AA224" s="36">
        <f t="shared" si="364"/>
        <v>0</v>
      </c>
      <c r="AB224" s="33"/>
      <c r="AC224" s="33"/>
      <c r="AD224" s="35"/>
      <c r="AE224" s="34"/>
      <c r="AF224" s="33"/>
      <c r="AG224" s="16">
        <f t="shared" si="365"/>
        <v>0</v>
      </c>
      <c r="AH224" s="16"/>
      <c r="AI224" s="32"/>
      <c r="AJ224" s="32">
        <f t="shared" si="354"/>
        <v>0</v>
      </c>
      <c r="AK224" s="32"/>
      <c r="AL224" s="32">
        <f t="shared" si="355"/>
        <v>0</v>
      </c>
      <c r="AM224" s="32"/>
      <c r="AN224" s="32">
        <f t="shared" si="356"/>
        <v>0</v>
      </c>
      <c r="AO224" s="32"/>
      <c r="AP224" s="32">
        <f t="shared" si="357"/>
        <v>0</v>
      </c>
      <c r="AQ224" s="32"/>
      <c r="AR224" s="330">
        <f t="shared" si="358"/>
        <v>0</v>
      </c>
      <c r="AS224" s="32"/>
      <c r="AT224" s="32"/>
      <c r="AU224" s="31">
        <f t="shared" si="366"/>
        <v>0</v>
      </c>
      <c r="AV224" s="32"/>
      <c r="AW224" s="31">
        <f t="shared" si="367"/>
        <v>0</v>
      </c>
      <c r="AX224" s="32"/>
      <c r="AY224" s="31">
        <f t="shared" si="368"/>
        <v>0</v>
      </c>
      <c r="AZ224" s="32"/>
      <c r="BA224" s="31">
        <f t="shared" si="369"/>
        <v>0</v>
      </c>
      <c r="BB224" s="32"/>
      <c r="BC224" s="31">
        <f t="shared" si="370"/>
        <v>0</v>
      </c>
      <c r="BF224" s="30"/>
      <c r="BG224" s="30"/>
      <c r="BH224" s="30"/>
      <c r="BI224" s="30"/>
      <c r="BJ224" s="30"/>
      <c r="BK224" s="30"/>
      <c r="BL224" s="30"/>
      <c r="BM224" s="30">
        <f t="shared" si="371"/>
        <v>0</v>
      </c>
      <c r="BN224" s="30">
        <f t="shared" si="372"/>
        <v>0</v>
      </c>
      <c r="BO224" s="30">
        <f t="shared" si="373"/>
        <v>0</v>
      </c>
      <c r="BP224" s="30">
        <f t="shared" si="374"/>
        <v>0</v>
      </c>
      <c r="BQ224" s="30">
        <f t="shared" si="375"/>
        <v>0</v>
      </c>
      <c r="BR224" s="29">
        <f t="shared" si="376"/>
        <v>0</v>
      </c>
      <c r="BT224" s="28">
        <v>1</v>
      </c>
    </row>
    <row r="225" spans="1:72" ht="11.25" customHeight="1">
      <c r="A225" s="84" t="s">
        <v>316</v>
      </c>
      <c r="B225" s="44"/>
      <c r="C225" s="39"/>
      <c r="D225" s="39">
        <f t="shared" si="359"/>
        <v>12</v>
      </c>
      <c r="E225" s="472" t="s">
        <v>308</v>
      </c>
      <c r="F225" s="473">
        <f t="shared" si="360"/>
        <v>0</v>
      </c>
      <c r="G225" s="42">
        <v>25</v>
      </c>
      <c r="H225" s="62"/>
      <c r="I225" s="79">
        <v>1742810</v>
      </c>
      <c r="J225" s="61"/>
      <c r="K225" s="351">
        <v>46244</v>
      </c>
      <c r="L225" s="352"/>
      <c r="M225" s="61"/>
      <c r="N225" s="351">
        <v>46279</v>
      </c>
      <c r="O225" s="352"/>
      <c r="P225" s="33"/>
      <c r="Q225" s="37"/>
      <c r="R225" s="36">
        <f t="shared" si="361"/>
        <v>0</v>
      </c>
      <c r="S225" s="33"/>
      <c r="T225" s="37"/>
      <c r="U225" s="36">
        <f t="shared" si="362"/>
        <v>0</v>
      </c>
      <c r="V225" s="33"/>
      <c r="W225" s="37"/>
      <c r="X225" s="36">
        <f t="shared" si="363"/>
        <v>0</v>
      </c>
      <c r="Y225" s="33"/>
      <c r="Z225" s="37"/>
      <c r="AA225" s="36">
        <f t="shared" si="364"/>
        <v>0</v>
      </c>
      <c r="AB225" s="33"/>
      <c r="AC225" s="33"/>
      <c r="AD225" s="35"/>
      <c r="AE225" s="34"/>
      <c r="AF225" s="33"/>
      <c r="AG225" s="16">
        <f t="shared" si="365"/>
        <v>0</v>
      </c>
      <c r="AH225" s="16"/>
      <c r="AI225" s="32"/>
      <c r="AJ225" s="32">
        <f t="shared" si="354"/>
        <v>0</v>
      </c>
      <c r="AK225" s="32"/>
      <c r="AL225" s="32">
        <f t="shared" si="355"/>
        <v>0</v>
      </c>
      <c r="AM225" s="32"/>
      <c r="AN225" s="32">
        <f t="shared" si="356"/>
        <v>0</v>
      </c>
      <c r="AO225" s="32"/>
      <c r="AP225" s="32">
        <f t="shared" si="357"/>
        <v>0</v>
      </c>
      <c r="AQ225" s="32"/>
      <c r="AR225" s="330">
        <f t="shared" si="358"/>
        <v>0</v>
      </c>
      <c r="AS225" s="32"/>
      <c r="AT225" s="32"/>
      <c r="AU225" s="31">
        <f t="shared" si="366"/>
        <v>0</v>
      </c>
      <c r="AV225" s="32"/>
      <c r="AW225" s="31">
        <f t="shared" si="367"/>
        <v>0</v>
      </c>
      <c r="AX225" s="32"/>
      <c r="AY225" s="31">
        <f t="shared" si="368"/>
        <v>0</v>
      </c>
      <c r="AZ225" s="32"/>
      <c r="BA225" s="31">
        <f t="shared" si="369"/>
        <v>0</v>
      </c>
      <c r="BB225" s="32"/>
      <c r="BC225" s="31">
        <f t="shared" si="370"/>
        <v>0</v>
      </c>
      <c r="BF225" s="30"/>
      <c r="BG225" s="30"/>
      <c r="BH225" s="30"/>
      <c r="BI225" s="30"/>
      <c r="BJ225" s="30"/>
      <c r="BK225" s="30"/>
      <c r="BL225" s="30"/>
      <c r="BM225" s="30">
        <f t="shared" si="371"/>
        <v>0</v>
      </c>
      <c r="BN225" s="30">
        <f t="shared" si="372"/>
        <v>0</v>
      </c>
      <c r="BO225" s="30">
        <f t="shared" si="373"/>
        <v>0</v>
      </c>
      <c r="BP225" s="30">
        <f t="shared" si="374"/>
        <v>0</v>
      </c>
      <c r="BQ225" s="30">
        <f t="shared" si="375"/>
        <v>0</v>
      </c>
      <c r="BR225" s="29">
        <f t="shared" si="376"/>
        <v>0</v>
      </c>
      <c r="BT225" s="28">
        <v>12</v>
      </c>
    </row>
    <row r="226" spans="1:72" ht="11.25" customHeight="1">
      <c r="A226" s="84" t="s">
        <v>316</v>
      </c>
      <c r="B226" s="44"/>
      <c r="C226" s="39"/>
      <c r="D226" s="39">
        <f t="shared" si="359"/>
        <v>10</v>
      </c>
      <c r="E226" s="472" t="s">
        <v>308</v>
      </c>
      <c r="F226" s="473">
        <f t="shared" si="360"/>
        <v>0</v>
      </c>
      <c r="G226" s="42">
        <v>75</v>
      </c>
      <c r="H226" s="62"/>
      <c r="I226" s="79">
        <v>1742817</v>
      </c>
      <c r="J226" s="61"/>
      <c r="K226" s="351">
        <v>46244</v>
      </c>
      <c r="L226" s="352"/>
      <c r="M226" s="61"/>
      <c r="N226" s="351">
        <v>46279</v>
      </c>
      <c r="O226" s="352"/>
      <c r="P226" s="33"/>
      <c r="Q226" s="37"/>
      <c r="R226" s="36">
        <f t="shared" si="361"/>
        <v>0</v>
      </c>
      <c r="S226" s="33"/>
      <c r="T226" s="37"/>
      <c r="U226" s="36">
        <f t="shared" si="362"/>
        <v>0</v>
      </c>
      <c r="V226" s="33"/>
      <c r="W226" s="37"/>
      <c r="X226" s="36">
        <f t="shared" si="363"/>
        <v>0</v>
      </c>
      <c r="Y226" s="33"/>
      <c r="Z226" s="37"/>
      <c r="AA226" s="36">
        <f t="shared" si="364"/>
        <v>0</v>
      </c>
      <c r="AB226" s="33"/>
      <c r="AC226" s="33"/>
      <c r="AD226" s="35"/>
      <c r="AE226" s="34"/>
      <c r="AF226" s="33"/>
      <c r="AG226" s="16">
        <f t="shared" si="365"/>
        <v>0</v>
      </c>
      <c r="AH226" s="16"/>
      <c r="AI226" s="32"/>
      <c r="AJ226" s="32">
        <f t="shared" si="354"/>
        <v>0</v>
      </c>
      <c r="AK226" s="32"/>
      <c r="AL226" s="32">
        <f t="shared" si="355"/>
        <v>0</v>
      </c>
      <c r="AM226" s="32"/>
      <c r="AN226" s="32">
        <f t="shared" si="356"/>
        <v>0</v>
      </c>
      <c r="AO226" s="32"/>
      <c r="AP226" s="32">
        <f t="shared" si="357"/>
        <v>0</v>
      </c>
      <c r="AQ226" s="32"/>
      <c r="AR226" s="330">
        <f t="shared" si="358"/>
        <v>0</v>
      </c>
      <c r="AS226" s="32"/>
      <c r="AT226" s="32"/>
      <c r="AU226" s="31">
        <f t="shared" si="366"/>
        <v>0</v>
      </c>
      <c r="AV226" s="32"/>
      <c r="AW226" s="31">
        <f t="shared" si="367"/>
        <v>0</v>
      </c>
      <c r="AX226" s="32"/>
      <c r="AY226" s="31">
        <f t="shared" si="368"/>
        <v>0</v>
      </c>
      <c r="AZ226" s="32"/>
      <c r="BA226" s="31">
        <f t="shared" si="369"/>
        <v>0</v>
      </c>
      <c r="BB226" s="32"/>
      <c r="BC226" s="31">
        <f t="shared" si="370"/>
        <v>0</v>
      </c>
      <c r="BF226" s="30"/>
      <c r="BG226" s="30"/>
      <c r="BH226" s="30"/>
      <c r="BI226" s="30"/>
      <c r="BJ226" s="30"/>
      <c r="BK226" s="30"/>
      <c r="BL226" s="30"/>
      <c r="BM226" s="30">
        <f t="shared" si="371"/>
        <v>0</v>
      </c>
      <c r="BN226" s="30">
        <f t="shared" si="372"/>
        <v>0</v>
      </c>
      <c r="BO226" s="30">
        <f t="shared" si="373"/>
        <v>0</v>
      </c>
      <c r="BP226" s="30">
        <f t="shared" si="374"/>
        <v>0</v>
      </c>
      <c r="BQ226" s="30">
        <f t="shared" si="375"/>
        <v>0</v>
      </c>
      <c r="BR226" s="29">
        <f t="shared" si="376"/>
        <v>0</v>
      </c>
      <c r="BT226" s="28">
        <v>10</v>
      </c>
    </row>
    <row r="227" spans="1:72" ht="11.25" customHeight="1">
      <c r="A227" s="84" t="s">
        <v>317</v>
      </c>
      <c r="B227" s="44"/>
      <c r="C227" s="39"/>
      <c r="D227" s="39">
        <f t="shared" si="359"/>
        <v>31</v>
      </c>
      <c r="E227" s="472" t="s">
        <v>308</v>
      </c>
      <c r="F227" s="473">
        <f t="shared" si="360"/>
        <v>0</v>
      </c>
      <c r="G227" s="42">
        <v>25</v>
      </c>
      <c r="H227" s="62"/>
      <c r="I227" s="79">
        <v>1743050</v>
      </c>
      <c r="J227" s="61"/>
      <c r="K227" s="351">
        <v>46244</v>
      </c>
      <c r="L227" s="352"/>
      <c r="M227" s="61"/>
      <c r="N227" s="351">
        <v>46279</v>
      </c>
      <c r="O227" s="352"/>
      <c r="P227" s="33"/>
      <c r="Q227" s="37"/>
      <c r="R227" s="36">
        <f t="shared" si="361"/>
        <v>0</v>
      </c>
      <c r="S227" s="33"/>
      <c r="T227" s="37"/>
      <c r="U227" s="36">
        <f t="shared" si="362"/>
        <v>0</v>
      </c>
      <c r="V227" s="33"/>
      <c r="W227" s="37"/>
      <c r="X227" s="36">
        <f t="shared" si="363"/>
        <v>0</v>
      </c>
      <c r="Y227" s="33"/>
      <c r="Z227" s="37"/>
      <c r="AA227" s="36">
        <f t="shared" si="364"/>
        <v>0</v>
      </c>
      <c r="AB227" s="33"/>
      <c r="AC227" s="33"/>
      <c r="AD227" s="35"/>
      <c r="AE227" s="34"/>
      <c r="AF227" s="33"/>
      <c r="AG227" s="16">
        <f t="shared" si="365"/>
        <v>0</v>
      </c>
      <c r="AH227" s="16"/>
      <c r="AI227" s="32"/>
      <c r="AJ227" s="32">
        <f t="shared" si="354"/>
        <v>0</v>
      </c>
      <c r="AK227" s="32"/>
      <c r="AL227" s="32">
        <f t="shared" si="355"/>
        <v>0</v>
      </c>
      <c r="AM227" s="32"/>
      <c r="AN227" s="32">
        <f t="shared" si="356"/>
        <v>0</v>
      </c>
      <c r="AO227" s="32"/>
      <c r="AP227" s="32">
        <f t="shared" si="357"/>
        <v>0</v>
      </c>
      <c r="AQ227" s="32"/>
      <c r="AR227" s="330">
        <f t="shared" si="358"/>
        <v>0</v>
      </c>
      <c r="AS227" s="32"/>
      <c r="AT227" s="32"/>
      <c r="AU227" s="31">
        <f t="shared" si="366"/>
        <v>0</v>
      </c>
      <c r="AV227" s="32"/>
      <c r="AW227" s="31">
        <f t="shared" si="367"/>
        <v>0</v>
      </c>
      <c r="AX227" s="32"/>
      <c r="AY227" s="31">
        <f t="shared" si="368"/>
        <v>0</v>
      </c>
      <c r="AZ227" s="32"/>
      <c r="BA227" s="31">
        <f t="shared" si="369"/>
        <v>0</v>
      </c>
      <c r="BB227" s="32"/>
      <c r="BC227" s="31">
        <f t="shared" si="370"/>
        <v>0</v>
      </c>
      <c r="BF227" s="30"/>
      <c r="BG227" s="30"/>
      <c r="BH227" s="30"/>
      <c r="BI227" s="30"/>
      <c r="BJ227" s="30"/>
      <c r="BK227" s="30"/>
      <c r="BL227" s="30"/>
      <c r="BM227" s="30">
        <f t="shared" si="371"/>
        <v>0</v>
      </c>
      <c r="BN227" s="30">
        <f t="shared" si="372"/>
        <v>0</v>
      </c>
      <c r="BO227" s="30">
        <f t="shared" si="373"/>
        <v>0</v>
      </c>
      <c r="BP227" s="30">
        <f t="shared" si="374"/>
        <v>0</v>
      </c>
      <c r="BQ227" s="30">
        <f t="shared" si="375"/>
        <v>0</v>
      </c>
      <c r="BR227" s="29">
        <f t="shared" si="376"/>
        <v>0</v>
      </c>
      <c r="BT227" s="28">
        <v>31</v>
      </c>
    </row>
    <row r="228" spans="1:72" ht="11.25" customHeight="1">
      <c r="A228" s="84" t="s">
        <v>318</v>
      </c>
      <c r="B228" s="44"/>
      <c r="C228" s="39"/>
      <c r="D228" s="39">
        <f t="shared" ref="D228" si="395">BT228</f>
        <v>12</v>
      </c>
      <c r="E228" s="472" t="s">
        <v>308</v>
      </c>
      <c r="F228" s="473">
        <f t="shared" ref="F228" si="396">BR228</f>
        <v>0</v>
      </c>
      <c r="G228" s="42">
        <v>25</v>
      </c>
      <c r="H228" s="62"/>
      <c r="I228" s="79">
        <v>1743150</v>
      </c>
      <c r="J228" s="61"/>
      <c r="K228" s="351">
        <v>46244</v>
      </c>
      <c r="L228" s="352"/>
      <c r="M228" s="61"/>
      <c r="N228" s="351">
        <v>46279</v>
      </c>
      <c r="O228" s="352"/>
      <c r="P228" s="33"/>
      <c r="Q228" s="37"/>
      <c r="R228" s="36">
        <f t="shared" ref="R228" si="397">IF($D$18="YES", (Q228), (0))</f>
        <v>0</v>
      </c>
      <c r="S228" s="33"/>
      <c r="T228" s="37"/>
      <c r="U228" s="36">
        <f t="shared" ref="U228" si="398">IF($D$18="YES", (T228), (0))</f>
        <v>0</v>
      </c>
      <c r="V228" s="33"/>
      <c r="W228" s="37"/>
      <c r="X228" s="36">
        <f t="shared" ref="X228" si="399">IF($D$18="YES", (W228), (0))</f>
        <v>0</v>
      </c>
      <c r="Y228" s="33"/>
      <c r="Z228" s="37"/>
      <c r="AA228" s="36">
        <f t="shared" ref="AA228" si="400">IF($D$18="YES", (Z228), (0))</f>
        <v>0</v>
      </c>
      <c r="AB228" s="33"/>
      <c r="AC228" s="33"/>
      <c r="AD228" s="35"/>
      <c r="AE228" s="34"/>
      <c r="AF228" s="33"/>
      <c r="AG228" s="16">
        <f t="shared" ref="AG228" si="401">SUM(Q228,R228,T228,U228,W228,X228,Z228,AA228)</f>
        <v>0</v>
      </c>
      <c r="AH228" s="16"/>
      <c r="AI228" s="32"/>
      <c r="AJ228" s="32">
        <f t="shared" ref="AJ228" si="402">Q228*G228</f>
        <v>0</v>
      </c>
      <c r="AK228" s="32"/>
      <c r="AL228" s="32">
        <f t="shared" ref="AL228" si="403">T228*G228</f>
        <v>0</v>
      </c>
      <c r="AM228" s="32"/>
      <c r="AN228" s="32">
        <f t="shared" ref="AN228" si="404">W228*G228</f>
        <v>0</v>
      </c>
      <c r="AO228" s="32"/>
      <c r="AP228" s="32">
        <f t="shared" ref="AP228" si="405">Z228*G228</f>
        <v>0</v>
      </c>
      <c r="AQ228" s="32"/>
      <c r="AR228" s="330">
        <f t="shared" ref="AR228" si="406">SUM(AJ228,AL228,AN228,AP228)</f>
        <v>0</v>
      </c>
      <c r="AS228" s="32"/>
      <c r="AT228" s="32"/>
      <c r="AU228" s="31">
        <f t="shared" ref="AU228" si="407">(Q228*G228)*F228</f>
        <v>0</v>
      </c>
      <c r="AV228" s="32"/>
      <c r="AW228" s="31">
        <f t="shared" ref="AW228" si="408">(T228*G228)*F228</f>
        <v>0</v>
      </c>
      <c r="AX228" s="32"/>
      <c r="AY228" s="31">
        <f t="shared" ref="AY228" si="409">(W228*G228)*F228</f>
        <v>0</v>
      </c>
      <c r="AZ228" s="32"/>
      <c r="BA228" s="31">
        <f t="shared" ref="BA228" si="410">(Z228*G228)*F228</f>
        <v>0</v>
      </c>
      <c r="BB228" s="32"/>
      <c r="BC228" s="31">
        <f t="shared" ref="BC228" si="411">SUM(AT228:BB228)</f>
        <v>0</v>
      </c>
      <c r="BF228" s="30"/>
      <c r="BG228" s="30"/>
      <c r="BH228" s="30"/>
      <c r="BI228" s="30"/>
      <c r="BJ228" s="30"/>
      <c r="BK228" s="30"/>
      <c r="BL228" s="30"/>
      <c r="BM228" s="30">
        <f t="shared" si="371"/>
        <v>0</v>
      </c>
      <c r="BN228" s="30">
        <f t="shared" si="372"/>
        <v>0</v>
      </c>
      <c r="BO228" s="30">
        <f t="shared" si="373"/>
        <v>0</v>
      </c>
      <c r="BP228" s="30">
        <f t="shared" si="374"/>
        <v>0</v>
      </c>
      <c r="BQ228" s="30">
        <f t="shared" si="375"/>
        <v>0</v>
      </c>
      <c r="BR228" s="29">
        <f t="shared" ref="BR228" si="412">SUM(BL228:BQ228)</f>
        <v>0</v>
      </c>
      <c r="BT228" s="28">
        <v>12</v>
      </c>
    </row>
    <row r="229" spans="1:72" ht="11.25" customHeight="1">
      <c r="A229" s="84" t="s">
        <v>319</v>
      </c>
      <c r="B229" s="44"/>
      <c r="C229" s="39"/>
      <c r="D229" s="39">
        <f t="shared" si="359"/>
        <v>10</v>
      </c>
      <c r="E229" s="472" t="s">
        <v>308</v>
      </c>
      <c r="F229" s="473">
        <f t="shared" si="360"/>
        <v>0</v>
      </c>
      <c r="G229" s="42">
        <v>25</v>
      </c>
      <c r="H229" s="62"/>
      <c r="I229" s="79">
        <v>1743410</v>
      </c>
      <c r="J229" s="61"/>
      <c r="K229" s="351">
        <v>46244</v>
      </c>
      <c r="L229" s="352"/>
      <c r="M229" s="61"/>
      <c r="N229" s="351">
        <v>46279</v>
      </c>
      <c r="O229" s="352"/>
      <c r="P229" s="33"/>
      <c r="Q229" s="37"/>
      <c r="R229" s="36">
        <f t="shared" si="361"/>
        <v>0</v>
      </c>
      <c r="S229" s="33"/>
      <c r="T229" s="37"/>
      <c r="U229" s="36">
        <f t="shared" si="362"/>
        <v>0</v>
      </c>
      <c r="V229" s="33"/>
      <c r="W229" s="37"/>
      <c r="X229" s="36">
        <f t="shared" si="363"/>
        <v>0</v>
      </c>
      <c r="Y229" s="33"/>
      <c r="Z229" s="37"/>
      <c r="AA229" s="36">
        <f t="shared" si="364"/>
        <v>0</v>
      </c>
      <c r="AB229" s="33"/>
      <c r="AC229" s="33"/>
      <c r="AD229" s="35"/>
      <c r="AE229" s="34"/>
      <c r="AF229" s="33"/>
      <c r="AG229" s="16">
        <f t="shared" si="365"/>
        <v>0</v>
      </c>
      <c r="AH229" s="16"/>
      <c r="AI229" s="32"/>
      <c r="AJ229" s="32">
        <f t="shared" si="354"/>
        <v>0</v>
      </c>
      <c r="AK229" s="32"/>
      <c r="AL229" s="32">
        <f t="shared" si="355"/>
        <v>0</v>
      </c>
      <c r="AM229" s="32"/>
      <c r="AN229" s="32">
        <f t="shared" si="356"/>
        <v>0</v>
      </c>
      <c r="AO229" s="32"/>
      <c r="AP229" s="32">
        <f t="shared" si="357"/>
        <v>0</v>
      </c>
      <c r="AQ229" s="32"/>
      <c r="AR229" s="330">
        <f t="shared" si="358"/>
        <v>0</v>
      </c>
      <c r="AS229" s="32"/>
      <c r="AT229" s="32"/>
      <c r="AU229" s="31">
        <f t="shared" si="366"/>
        <v>0</v>
      </c>
      <c r="AV229" s="32"/>
      <c r="AW229" s="31">
        <f t="shared" si="367"/>
        <v>0</v>
      </c>
      <c r="AX229" s="32"/>
      <c r="AY229" s="31">
        <f t="shared" si="368"/>
        <v>0</v>
      </c>
      <c r="AZ229" s="32"/>
      <c r="BA229" s="31">
        <f t="shared" si="369"/>
        <v>0</v>
      </c>
      <c r="BB229" s="32"/>
      <c r="BC229" s="31">
        <f t="shared" si="370"/>
        <v>0</v>
      </c>
      <c r="BF229" s="30"/>
      <c r="BG229" s="30"/>
      <c r="BH229" s="30"/>
      <c r="BI229" s="30"/>
      <c r="BJ229" s="30"/>
      <c r="BK229" s="30"/>
      <c r="BL229" s="30"/>
      <c r="BM229" s="30">
        <f t="shared" si="371"/>
        <v>0</v>
      </c>
      <c r="BN229" s="30">
        <f t="shared" si="372"/>
        <v>0</v>
      </c>
      <c r="BO229" s="30">
        <f t="shared" si="373"/>
        <v>0</v>
      </c>
      <c r="BP229" s="30">
        <f t="shared" si="374"/>
        <v>0</v>
      </c>
      <c r="BQ229" s="30">
        <f t="shared" si="375"/>
        <v>0</v>
      </c>
      <c r="BR229" s="29">
        <f t="shared" si="376"/>
        <v>0</v>
      </c>
      <c r="BT229" s="28">
        <v>10</v>
      </c>
    </row>
    <row r="230" spans="1:72" ht="11.25" customHeight="1">
      <c r="A230" s="84" t="s">
        <v>319</v>
      </c>
      <c r="B230" s="44"/>
      <c r="C230" s="39"/>
      <c r="D230" s="39">
        <f t="shared" si="359"/>
        <v>10</v>
      </c>
      <c r="E230" s="472" t="s">
        <v>308</v>
      </c>
      <c r="F230" s="473">
        <f t="shared" si="360"/>
        <v>0</v>
      </c>
      <c r="G230" s="42">
        <v>75</v>
      </c>
      <c r="H230" s="62"/>
      <c r="I230" s="79">
        <v>1743417</v>
      </c>
      <c r="J230" s="61"/>
      <c r="K230" s="351">
        <v>46244</v>
      </c>
      <c r="L230" s="352"/>
      <c r="M230" s="61"/>
      <c r="N230" s="351">
        <v>46279</v>
      </c>
      <c r="O230" s="352"/>
      <c r="P230" s="33"/>
      <c r="Q230" s="37"/>
      <c r="R230" s="36">
        <f t="shared" si="361"/>
        <v>0</v>
      </c>
      <c r="S230" s="33"/>
      <c r="T230" s="37"/>
      <c r="U230" s="36">
        <f t="shared" si="362"/>
        <v>0</v>
      </c>
      <c r="V230" s="33"/>
      <c r="W230" s="37"/>
      <c r="X230" s="36">
        <f t="shared" si="363"/>
        <v>0</v>
      </c>
      <c r="Y230" s="33"/>
      <c r="Z230" s="37"/>
      <c r="AA230" s="36">
        <f t="shared" si="364"/>
        <v>0</v>
      </c>
      <c r="AB230" s="33"/>
      <c r="AC230" s="33"/>
      <c r="AD230" s="35"/>
      <c r="AE230" s="34"/>
      <c r="AF230" s="33"/>
      <c r="AG230" s="16">
        <f t="shared" si="365"/>
        <v>0</v>
      </c>
      <c r="AH230" s="16"/>
      <c r="AI230" s="32"/>
      <c r="AJ230" s="32">
        <f t="shared" si="354"/>
        <v>0</v>
      </c>
      <c r="AK230" s="32"/>
      <c r="AL230" s="32">
        <f t="shared" si="355"/>
        <v>0</v>
      </c>
      <c r="AM230" s="32"/>
      <c r="AN230" s="32">
        <f t="shared" si="356"/>
        <v>0</v>
      </c>
      <c r="AO230" s="32"/>
      <c r="AP230" s="32">
        <f t="shared" si="357"/>
        <v>0</v>
      </c>
      <c r="AQ230" s="32"/>
      <c r="AR230" s="330">
        <f t="shared" si="358"/>
        <v>0</v>
      </c>
      <c r="AS230" s="32"/>
      <c r="AT230" s="32"/>
      <c r="AU230" s="31">
        <f t="shared" si="366"/>
        <v>0</v>
      </c>
      <c r="AV230" s="32"/>
      <c r="AW230" s="31">
        <f t="shared" si="367"/>
        <v>0</v>
      </c>
      <c r="AX230" s="32"/>
      <c r="AY230" s="31">
        <f t="shared" si="368"/>
        <v>0</v>
      </c>
      <c r="AZ230" s="32"/>
      <c r="BA230" s="31">
        <f t="shared" si="369"/>
        <v>0</v>
      </c>
      <c r="BB230" s="32"/>
      <c r="BC230" s="31">
        <f t="shared" si="370"/>
        <v>0</v>
      </c>
      <c r="BF230" s="30"/>
      <c r="BG230" s="30"/>
      <c r="BH230" s="30"/>
      <c r="BI230" s="30"/>
      <c r="BJ230" s="30"/>
      <c r="BK230" s="30"/>
      <c r="BL230" s="30"/>
      <c r="BM230" s="30">
        <f t="shared" si="371"/>
        <v>0</v>
      </c>
      <c r="BN230" s="30">
        <f t="shared" si="372"/>
        <v>0</v>
      </c>
      <c r="BO230" s="30">
        <f t="shared" si="373"/>
        <v>0</v>
      </c>
      <c r="BP230" s="30">
        <f t="shared" si="374"/>
        <v>0</v>
      </c>
      <c r="BQ230" s="30">
        <f t="shared" si="375"/>
        <v>0</v>
      </c>
      <c r="BR230" s="29">
        <f t="shared" si="376"/>
        <v>0</v>
      </c>
      <c r="BT230" s="28">
        <v>10</v>
      </c>
    </row>
    <row r="231" spans="1:72" ht="11.25" customHeight="1">
      <c r="A231" s="86" t="s">
        <v>320</v>
      </c>
      <c r="B231" s="63"/>
      <c r="C231" s="39"/>
      <c r="D231" s="39">
        <f t="shared" si="359"/>
        <v>23</v>
      </c>
      <c r="E231" s="472" t="s">
        <v>308</v>
      </c>
      <c r="F231" s="473">
        <f t="shared" si="360"/>
        <v>0</v>
      </c>
      <c r="G231" s="42">
        <v>25</v>
      </c>
      <c r="H231" s="62"/>
      <c r="I231" s="79">
        <v>1743420</v>
      </c>
      <c r="J231" s="61"/>
      <c r="K231" s="351">
        <v>46244</v>
      </c>
      <c r="L231" s="352"/>
      <c r="M231" s="61"/>
      <c r="N231" s="351">
        <v>46279</v>
      </c>
      <c r="O231" s="352"/>
      <c r="P231" s="33"/>
      <c r="Q231" s="37"/>
      <c r="R231" s="36">
        <f t="shared" si="361"/>
        <v>0</v>
      </c>
      <c r="S231" s="33"/>
      <c r="T231" s="37"/>
      <c r="U231" s="36">
        <f t="shared" si="362"/>
        <v>0</v>
      </c>
      <c r="V231" s="33"/>
      <c r="W231" s="37"/>
      <c r="X231" s="36">
        <f t="shared" si="363"/>
        <v>0</v>
      </c>
      <c r="Y231" s="33"/>
      <c r="Z231" s="37"/>
      <c r="AA231" s="36">
        <f t="shared" si="364"/>
        <v>0</v>
      </c>
      <c r="AB231" s="33"/>
      <c r="AC231" s="33"/>
      <c r="AD231" s="35"/>
      <c r="AE231" s="34"/>
      <c r="AF231" s="33"/>
      <c r="AG231" s="16">
        <f t="shared" si="365"/>
        <v>0</v>
      </c>
      <c r="AH231" s="16"/>
      <c r="AI231" s="32"/>
      <c r="AJ231" s="32">
        <f t="shared" si="354"/>
        <v>0</v>
      </c>
      <c r="AK231" s="32"/>
      <c r="AL231" s="32">
        <f t="shared" si="355"/>
        <v>0</v>
      </c>
      <c r="AM231" s="32"/>
      <c r="AN231" s="32">
        <f t="shared" si="356"/>
        <v>0</v>
      </c>
      <c r="AO231" s="32"/>
      <c r="AP231" s="32">
        <f t="shared" si="357"/>
        <v>0</v>
      </c>
      <c r="AQ231" s="32"/>
      <c r="AR231" s="330">
        <f t="shared" si="358"/>
        <v>0</v>
      </c>
      <c r="AS231" s="32"/>
      <c r="AT231" s="32"/>
      <c r="AU231" s="31">
        <f t="shared" si="366"/>
        <v>0</v>
      </c>
      <c r="AV231" s="32"/>
      <c r="AW231" s="31">
        <f t="shared" si="367"/>
        <v>0</v>
      </c>
      <c r="AX231" s="32"/>
      <c r="AY231" s="31">
        <f t="shared" si="368"/>
        <v>0</v>
      </c>
      <c r="AZ231" s="32"/>
      <c r="BA231" s="31">
        <f t="shared" si="369"/>
        <v>0</v>
      </c>
      <c r="BB231" s="32"/>
      <c r="BC231" s="31">
        <f t="shared" si="370"/>
        <v>0</v>
      </c>
      <c r="BF231" s="30"/>
      <c r="BG231" s="30"/>
      <c r="BH231" s="30"/>
      <c r="BI231" s="30"/>
      <c r="BJ231" s="30"/>
      <c r="BK231" s="30"/>
      <c r="BL231" s="30"/>
      <c r="BM231" s="30">
        <f t="shared" si="371"/>
        <v>0</v>
      </c>
      <c r="BN231" s="30">
        <f t="shared" si="372"/>
        <v>0</v>
      </c>
      <c r="BO231" s="30">
        <f t="shared" si="373"/>
        <v>0</v>
      </c>
      <c r="BP231" s="30">
        <f t="shared" si="374"/>
        <v>0</v>
      </c>
      <c r="BQ231" s="30">
        <f t="shared" si="375"/>
        <v>0</v>
      </c>
      <c r="BR231" s="29">
        <f t="shared" si="376"/>
        <v>0</v>
      </c>
      <c r="BT231" s="28">
        <v>23</v>
      </c>
    </row>
    <row r="232" spans="1:72" ht="11.25" customHeight="1">
      <c r="A232" s="86" t="s">
        <v>320</v>
      </c>
      <c r="B232" s="63"/>
      <c r="C232" s="39"/>
      <c r="D232" s="39">
        <f t="shared" si="359"/>
        <v>40</v>
      </c>
      <c r="E232" s="472" t="s">
        <v>308</v>
      </c>
      <c r="F232" s="473">
        <f t="shared" si="360"/>
        <v>0</v>
      </c>
      <c r="G232" s="42">
        <v>75</v>
      </c>
      <c r="H232" s="62"/>
      <c r="I232" s="79">
        <v>1743427</v>
      </c>
      <c r="J232" s="61"/>
      <c r="K232" s="351">
        <v>46244</v>
      </c>
      <c r="L232" s="352"/>
      <c r="M232" s="61"/>
      <c r="N232" s="351">
        <v>46279</v>
      </c>
      <c r="O232" s="352"/>
      <c r="P232" s="33"/>
      <c r="Q232" s="37"/>
      <c r="R232" s="36">
        <f t="shared" si="361"/>
        <v>0</v>
      </c>
      <c r="S232" s="33"/>
      <c r="T232" s="37"/>
      <c r="U232" s="36">
        <f t="shared" si="362"/>
        <v>0</v>
      </c>
      <c r="V232" s="33"/>
      <c r="W232" s="37"/>
      <c r="X232" s="36">
        <f t="shared" si="363"/>
        <v>0</v>
      </c>
      <c r="Y232" s="33"/>
      <c r="Z232" s="37"/>
      <c r="AA232" s="36">
        <f t="shared" si="364"/>
        <v>0</v>
      </c>
      <c r="AB232" s="33"/>
      <c r="AC232" s="33"/>
      <c r="AD232" s="35"/>
      <c r="AE232" s="34"/>
      <c r="AF232" s="33"/>
      <c r="AG232" s="16">
        <f t="shared" si="365"/>
        <v>0</v>
      </c>
      <c r="AH232" s="16"/>
      <c r="AI232" s="32"/>
      <c r="AJ232" s="32">
        <f t="shared" si="354"/>
        <v>0</v>
      </c>
      <c r="AK232" s="32"/>
      <c r="AL232" s="32">
        <f t="shared" si="355"/>
        <v>0</v>
      </c>
      <c r="AM232" s="32"/>
      <c r="AN232" s="32">
        <f t="shared" si="356"/>
        <v>0</v>
      </c>
      <c r="AO232" s="32"/>
      <c r="AP232" s="32">
        <f t="shared" si="357"/>
        <v>0</v>
      </c>
      <c r="AQ232" s="32"/>
      <c r="AR232" s="330">
        <f t="shared" si="358"/>
        <v>0</v>
      </c>
      <c r="AS232" s="32"/>
      <c r="AT232" s="32"/>
      <c r="AU232" s="31">
        <f t="shared" si="366"/>
        <v>0</v>
      </c>
      <c r="AV232" s="32"/>
      <c r="AW232" s="31">
        <f t="shared" si="367"/>
        <v>0</v>
      </c>
      <c r="AX232" s="32"/>
      <c r="AY232" s="31">
        <f t="shared" si="368"/>
        <v>0</v>
      </c>
      <c r="AZ232" s="32"/>
      <c r="BA232" s="31">
        <f t="shared" si="369"/>
        <v>0</v>
      </c>
      <c r="BB232" s="32"/>
      <c r="BC232" s="31">
        <f t="shared" si="370"/>
        <v>0</v>
      </c>
      <c r="BF232" s="30"/>
      <c r="BG232" s="30"/>
      <c r="BH232" s="30"/>
      <c r="BI232" s="30"/>
      <c r="BJ232" s="30"/>
      <c r="BK232" s="30"/>
      <c r="BL232" s="30"/>
      <c r="BM232" s="30">
        <f t="shared" si="371"/>
        <v>0</v>
      </c>
      <c r="BN232" s="30">
        <f t="shared" si="372"/>
        <v>0</v>
      </c>
      <c r="BO232" s="30">
        <f t="shared" si="373"/>
        <v>0</v>
      </c>
      <c r="BP232" s="30">
        <f t="shared" si="374"/>
        <v>0</v>
      </c>
      <c r="BQ232" s="30">
        <f t="shared" si="375"/>
        <v>0</v>
      </c>
      <c r="BR232" s="29">
        <f t="shared" si="376"/>
        <v>0</v>
      </c>
      <c r="BT232" s="28">
        <v>40</v>
      </c>
    </row>
    <row r="233" spans="1:72" s="9" customFormat="1" ht="11.25" customHeight="1">
      <c r="A233" s="86" t="s">
        <v>321</v>
      </c>
      <c r="B233" s="63"/>
      <c r="C233" s="39"/>
      <c r="D233" s="39">
        <f t="shared" si="359"/>
        <v>8</v>
      </c>
      <c r="E233" s="472" t="s">
        <v>308</v>
      </c>
      <c r="F233" s="473">
        <f t="shared" si="360"/>
        <v>0</v>
      </c>
      <c r="G233" s="42">
        <v>25</v>
      </c>
      <c r="H233" s="62"/>
      <c r="I233" s="79">
        <v>1743740</v>
      </c>
      <c r="J233" s="61"/>
      <c r="K233" s="351">
        <v>46244</v>
      </c>
      <c r="L233" s="352"/>
      <c r="M233" s="61"/>
      <c r="N233" s="351">
        <v>46279</v>
      </c>
      <c r="O233" s="352"/>
      <c r="P233" s="33"/>
      <c r="Q233" s="37"/>
      <c r="R233" s="36">
        <f t="shared" si="361"/>
        <v>0</v>
      </c>
      <c r="S233" s="33"/>
      <c r="T233" s="37"/>
      <c r="U233" s="36">
        <f t="shared" si="362"/>
        <v>0</v>
      </c>
      <c r="V233" s="33"/>
      <c r="W233" s="37"/>
      <c r="X233" s="36">
        <f t="shared" si="363"/>
        <v>0</v>
      </c>
      <c r="Y233" s="33"/>
      <c r="Z233" s="37"/>
      <c r="AA233" s="36">
        <f t="shared" si="364"/>
        <v>0</v>
      </c>
      <c r="AB233" s="33"/>
      <c r="AC233" s="33"/>
      <c r="AD233" s="35"/>
      <c r="AE233" s="34"/>
      <c r="AF233" s="33"/>
      <c r="AG233" s="16">
        <f t="shared" si="365"/>
        <v>0</v>
      </c>
      <c r="AH233" s="16"/>
      <c r="AI233" s="32"/>
      <c r="AJ233" s="32">
        <f t="shared" si="354"/>
        <v>0</v>
      </c>
      <c r="AK233" s="32"/>
      <c r="AL233" s="32">
        <f t="shared" si="355"/>
        <v>0</v>
      </c>
      <c r="AM233" s="32"/>
      <c r="AN233" s="32">
        <f t="shared" si="356"/>
        <v>0</v>
      </c>
      <c r="AO233" s="32"/>
      <c r="AP233" s="32">
        <f t="shared" si="357"/>
        <v>0</v>
      </c>
      <c r="AQ233" s="32"/>
      <c r="AR233" s="330">
        <f t="shared" si="358"/>
        <v>0</v>
      </c>
      <c r="AS233" s="32"/>
      <c r="AT233" s="32"/>
      <c r="AU233" s="31">
        <f t="shared" si="366"/>
        <v>0</v>
      </c>
      <c r="AV233" s="32"/>
      <c r="AW233" s="31">
        <f t="shared" si="367"/>
        <v>0</v>
      </c>
      <c r="AX233" s="32"/>
      <c r="AY233" s="31">
        <f t="shared" si="368"/>
        <v>0</v>
      </c>
      <c r="AZ233" s="32"/>
      <c r="BA233" s="31">
        <f t="shared" si="369"/>
        <v>0</v>
      </c>
      <c r="BB233" s="32"/>
      <c r="BC233" s="31">
        <f t="shared" si="370"/>
        <v>0</v>
      </c>
      <c r="BE233" s="8"/>
      <c r="BF233" s="30"/>
      <c r="BG233" s="30"/>
      <c r="BH233" s="30"/>
      <c r="BI233" s="30"/>
      <c r="BJ233" s="30"/>
      <c r="BK233" s="30"/>
      <c r="BL233" s="30"/>
      <c r="BM233" s="30">
        <f t="shared" si="371"/>
        <v>0</v>
      </c>
      <c r="BN233" s="30">
        <f t="shared" si="372"/>
        <v>0</v>
      </c>
      <c r="BO233" s="30">
        <f t="shared" si="373"/>
        <v>0</v>
      </c>
      <c r="BP233" s="30">
        <f t="shared" si="374"/>
        <v>0</v>
      </c>
      <c r="BQ233" s="30">
        <f t="shared" si="375"/>
        <v>0</v>
      </c>
      <c r="BR233" s="29">
        <f t="shared" si="376"/>
        <v>0</v>
      </c>
      <c r="BS233" s="10"/>
      <c r="BT233" s="28">
        <v>8</v>
      </c>
    </row>
    <row r="234" spans="1:72" s="9" customFormat="1" ht="11.25" customHeight="1">
      <c r="A234" s="86" t="s">
        <v>321</v>
      </c>
      <c r="B234" s="63"/>
      <c r="C234" s="39"/>
      <c r="D234" s="39">
        <f t="shared" si="359"/>
        <v>10</v>
      </c>
      <c r="E234" s="472" t="s">
        <v>308</v>
      </c>
      <c r="F234" s="473">
        <f t="shared" si="360"/>
        <v>0</v>
      </c>
      <c r="G234" s="42">
        <v>75</v>
      </c>
      <c r="H234" s="62"/>
      <c r="I234" s="79">
        <v>1743747</v>
      </c>
      <c r="J234" s="61"/>
      <c r="K234" s="351">
        <v>46244</v>
      </c>
      <c r="L234" s="352"/>
      <c r="M234" s="61"/>
      <c r="N234" s="351">
        <v>46279</v>
      </c>
      <c r="O234" s="352"/>
      <c r="P234" s="33"/>
      <c r="Q234" s="37"/>
      <c r="R234" s="36">
        <f t="shared" si="361"/>
        <v>0</v>
      </c>
      <c r="S234" s="33"/>
      <c r="T234" s="37"/>
      <c r="U234" s="36">
        <f t="shared" si="362"/>
        <v>0</v>
      </c>
      <c r="V234" s="33"/>
      <c r="W234" s="37"/>
      <c r="X234" s="36">
        <f t="shared" si="363"/>
        <v>0</v>
      </c>
      <c r="Y234" s="33"/>
      <c r="Z234" s="37"/>
      <c r="AA234" s="36">
        <f t="shared" si="364"/>
        <v>0</v>
      </c>
      <c r="AB234" s="33"/>
      <c r="AC234" s="33"/>
      <c r="AD234" s="35"/>
      <c r="AE234" s="34"/>
      <c r="AF234" s="33"/>
      <c r="AG234" s="16">
        <f t="shared" si="365"/>
        <v>0</v>
      </c>
      <c r="AH234" s="16"/>
      <c r="AI234" s="32"/>
      <c r="AJ234" s="32">
        <f t="shared" si="354"/>
        <v>0</v>
      </c>
      <c r="AK234" s="32"/>
      <c r="AL234" s="32">
        <f t="shared" si="355"/>
        <v>0</v>
      </c>
      <c r="AM234" s="32"/>
      <c r="AN234" s="32">
        <f t="shared" si="356"/>
        <v>0</v>
      </c>
      <c r="AO234" s="32"/>
      <c r="AP234" s="32">
        <f t="shared" si="357"/>
        <v>0</v>
      </c>
      <c r="AQ234" s="32"/>
      <c r="AR234" s="330">
        <f t="shared" si="358"/>
        <v>0</v>
      </c>
      <c r="AS234" s="32"/>
      <c r="AT234" s="32"/>
      <c r="AU234" s="31">
        <f t="shared" si="366"/>
        <v>0</v>
      </c>
      <c r="AV234" s="32"/>
      <c r="AW234" s="31">
        <f t="shared" si="367"/>
        <v>0</v>
      </c>
      <c r="AX234" s="32"/>
      <c r="AY234" s="31">
        <f t="shared" si="368"/>
        <v>0</v>
      </c>
      <c r="AZ234" s="32"/>
      <c r="BA234" s="31">
        <f t="shared" si="369"/>
        <v>0</v>
      </c>
      <c r="BB234" s="32"/>
      <c r="BC234" s="31">
        <f t="shared" si="370"/>
        <v>0</v>
      </c>
      <c r="BE234" s="8"/>
      <c r="BF234" s="30"/>
      <c r="BG234" s="30"/>
      <c r="BH234" s="30"/>
      <c r="BI234" s="30"/>
      <c r="BJ234" s="30"/>
      <c r="BK234" s="30"/>
      <c r="BL234" s="30"/>
      <c r="BM234" s="30">
        <f t="shared" si="371"/>
        <v>0</v>
      </c>
      <c r="BN234" s="30">
        <f t="shared" si="372"/>
        <v>0</v>
      </c>
      <c r="BO234" s="30">
        <f t="shared" si="373"/>
        <v>0</v>
      </c>
      <c r="BP234" s="30">
        <f t="shared" si="374"/>
        <v>0</v>
      </c>
      <c r="BQ234" s="30">
        <f t="shared" si="375"/>
        <v>0</v>
      </c>
      <c r="BR234" s="29">
        <f t="shared" si="376"/>
        <v>0</v>
      </c>
      <c r="BS234" s="10"/>
      <c r="BT234" s="28">
        <v>10</v>
      </c>
    </row>
    <row r="235" spans="1:72" s="9" customFormat="1" ht="11.25" customHeight="1">
      <c r="A235" s="86" t="s">
        <v>322</v>
      </c>
      <c r="B235" s="63"/>
      <c r="C235" s="39"/>
      <c r="D235" s="39">
        <f t="shared" si="359"/>
        <v>12</v>
      </c>
      <c r="E235" s="472" t="s">
        <v>308</v>
      </c>
      <c r="F235" s="473">
        <f t="shared" si="360"/>
        <v>0</v>
      </c>
      <c r="G235" s="42">
        <v>25</v>
      </c>
      <c r="H235" s="62"/>
      <c r="I235" s="79">
        <v>1743900</v>
      </c>
      <c r="J235" s="61"/>
      <c r="K235" s="351">
        <v>46244</v>
      </c>
      <c r="L235" s="352"/>
      <c r="M235" s="61"/>
      <c r="N235" s="351">
        <v>46279</v>
      </c>
      <c r="O235" s="352"/>
      <c r="P235" s="33"/>
      <c r="Q235" s="37"/>
      <c r="R235" s="36">
        <f t="shared" si="361"/>
        <v>0</v>
      </c>
      <c r="S235" s="33"/>
      <c r="T235" s="37"/>
      <c r="U235" s="36">
        <f t="shared" si="362"/>
        <v>0</v>
      </c>
      <c r="V235" s="33"/>
      <c r="W235" s="37"/>
      <c r="X235" s="36">
        <f t="shared" si="363"/>
        <v>0</v>
      </c>
      <c r="Y235" s="33"/>
      <c r="Z235" s="37"/>
      <c r="AA235" s="36">
        <f t="shared" si="364"/>
        <v>0</v>
      </c>
      <c r="AB235" s="33"/>
      <c r="AC235" s="33"/>
      <c r="AD235" s="35"/>
      <c r="AE235" s="34"/>
      <c r="AF235" s="33"/>
      <c r="AG235" s="16">
        <f t="shared" si="365"/>
        <v>0</v>
      </c>
      <c r="AH235" s="16"/>
      <c r="AI235" s="32"/>
      <c r="AJ235" s="32">
        <f t="shared" si="354"/>
        <v>0</v>
      </c>
      <c r="AK235" s="32"/>
      <c r="AL235" s="32">
        <f t="shared" si="355"/>
        <v>0</v>
      </c>
      <c r="AM235" s="32"/>
      <c r="AN235" s="32">
        <f t="shared" si="356"/>
        <v>0</v>
      </c>
      <c r="AO235" s="32"/>
      <c r="AP235" s="32">
        <f t="shared" si="357"/>
        <v>0</v>
      </c>
      <c r="AQ235" s="32"/>
      <c r="AR235" s="330">
        <f t="shared" si="358"/>
        <v>0</v>
      </c>
      <c r="AS235" s="32"/>
      <c r="AT235" s="32"/>
      <c r="AU235" s="31">
        <f t="shared" si="366"/>
        <v>0</v>
      </c>
      <c r="AV235" s="32"/>
      <c r="AW235" s="31">
        <f t="shared" si="367"/>
        <v>0</v>
      </c>
      <c r="AX235" s="32"/>
      <c r="AY235" s="31">
        <f t="shared" si="368"/>
        <v>0</v>
      </c>
      <c r="AZ235" s="32"/>
      <c r="BA235" s="31">
        <f t="shared" si="369"/>
        <v>0</v>
      </c>
      <c r="BB235" s="32"/>
      <c r="BC235" s="31">
        <f t="shared" si="370"/>
        <v>0</v>
      </c>
      <c r="BE235" s="8"/>
      <c r="BF235" s="30"/>
      <c r="BG235" s="30"/>
      <c r="BH235" s="30"/>
      <c r="BI235" s="30"/>
      <c r="BJ235" s="30"/>
      <c r="BK235" s="30"/>
      <c r="BL235" s="30"/>
      <c r="BM235" s="30">
        <f t="shared" si="371"/>
        <v>0</v>
      </c>
      <c r="BN235" s="30">
        <f t="shared" si="372"/>
        <v>0</v>
      </c>
      <c r="BO235" s="30">
        <f t="shared" si="373"/>
        <v>0</v>
      </c>
      <c r="BP235" s="30">
        <f t="shared" si="374"/>
        <v>0</v>
      </c>
      <c r="BQ235" s="30">
        <f t="shared" si="375"/>
        <v>0</v>
      </c>
      <c r="BR235" s="29">
        <f t="shared" si="376"/>
        <v>0</v>
      </c>
      <c r="BS235" s="10"/>
      <c r="BT235" s="28">
        <v>12</v>
      </c>
    </row>
    <row r="236" spans="1:72" s="9" customFormat="1" ht="11.25" customHeight="1">
      <c r="A236" s="86" t="s">
        <v>322</v>
      </c>
      <c r="B236" s="63"/>
      <c r="C236" s="39"/>
      <c r="D236" s="39">
        <f t="shared" si="359"/>
        <v>5</v>
      </c>
      <c r="E236" s="472" t="s">
        <v>308</v>
      </c>
      <c r="F236" s="473">
        <f t="shared" si="360"/>
        <v>0</v>
      </c>
      <c r="G236" s="42">
        <v>75</v>
      </c>
      <c r="H236" s="62"/>
      <c r="I236" s="79">
        <v>1743907</v>
      </c>
      <c r="J236" s="61"/>
      <c r="K236" s="351">
        <v>46244</v>
      </c>
      <c r="L236" s="352"/>
      <c r="M236" s="61"/>
      <c r="N236" s="351">
        <v>46279</v>
      </c>
      <c r="O236" s="352"/>
      <c r="P236" s="33"/>
      <c r="Q236" s="37"/>
      <c r="R236" s="36">
        <f t="shared" si="361"/>
        <v>0</v>
      </c>
      <c r="S236" s="33"/>
      <c r="T236" s="37"/>
      <c r="U236" s="36">
        <f t="shared" si="362"/>
        <v>0</v>
      </c>
      <c r="V236" s="33"/>
      <c r="W236" s="37"/>
      <c r="X236" s="36">
        <f t="shared" si="363"/>
        <v>0</v>
      </c>
      <c r="Y236" s="33"/>
      <c r="Z236" s="37"/>
      <c r="AA236" s="36">
        <f t="shared" si="364"/>
        <v>0</v>
      </c>
      <c r="AB236" s="33"/>
      <c r="AC236" s="33"/>
      <c r="AD236" s="35"/>
      <c r="AE236" s="34"/>
      <c r="AF236" s="33"/>
      <c r="AG236" s="16">
        <f t="shared" si="365"/>
        <v>0</v>
      </c>
      <c r="AH236" s="16"/>
      <c r="AI236" s="32"/>
      <c r="AJ236" s="32">
        <f t="shared" si="354"/>
        <v>0</v>
      </c>
      <c r="AK236" s="32"/>
      <c r="AL236" s="32">
        <f t="shared" si="355"/>
        <v>0</v>
      </c>
      <c r="AM236" s="32"/>
      <c r="AN236" s="32">
        <f t="shared" si="356"/>
        <v>0</v>
      </c>
      <c r="AO236" s="32"/>
      <c r="AP236" s="32">
        <f t="shared" si="357"/>
        <v>0</v>
      </c>
      <c r="AQ236" s="32"/>
      <c r="AR236" s="330">
        <f t="shared" si="358"/>
        <v>0</v>
      </c>
      <c r="AS236" s="32"/>
      <c r="AT236" s="32"/>
      <c r="AU236" s="31">
        <f t="shared" si="366"/>
        <v>0</v>
      </c>
      <c r="AV236" s="32"/>
      <c r="AW236" s="31">
        <f t="shared" si="367"/>
        <v>0</v>
      </c>
      <c r="AX236" s="32"/>
      <c r="AY236" s="31">
        <f t="shared" si="368"/>
        <v>0</v>
      </c>
      <c r="AZ236" s="32"/>
      <c r="BA236" s="31">
        <f t="shared" si="369"/>
        <v>0</v>
      </c>
      <c r="BB236" s="32"/>
      <c r="BC236" s="31">
        <f t="shared" si="370"/>
        <v>0</v>
      </c>
      <c r="BE236" s="8"/>
      <c r="BF236" s="30"/>
      <c r="BG236" s="30"/>
      <c r="BH236" s="30"/>
      <c r="BI236" s="30"/>
      <c r="BJ236" s="30"/>
      <c r="BK236" s="30"/>
      <c r="BL236" s="30"/>
      <c r="BM236" s="30">
        <f t="shared" si="371"/>
        <v>0</v>
      </c>
      <c r="BN236" s="30">
        <f t="shared" si="372"/>
        <v>0</v>
      </c>
      <c r="BO236" s="30">
        <f t="shared" si="373"/>
        <v>0</v>
      </c>
      <c r="BP236" s="30">
        <f t="shared" si="374"/>
        <v>0</v>
      </c>
      <c r="BQ236" s="30">
        <f t="shared" si="375"/>
        <v>0</v>
      </c>
      <c r="BR236" s="29">
        <f t="shared" si="376"/>
        <v>0</v>
      </c>
      <c r="BS236" s="10"/>
      <c r="BT236" s="28">
        <v>5</v>
      </c>
    </row>
    <row r="237" spans="1:72" ht="15" customHeight="1">
      <c r="A237" s="60" t="s">
        <v>323</v>
      </c>
      <c r="B237" s="59"/>
      <c r="C237" s="75"/>
      <c r="D237" s="78"/>
      <c r="E237" s="472"/>
      <c r="F237" s="473"/>
      <c r="G237" s="50"/>
      <c r="H237" s="49"/>
      <c r="I237" s="48"/>
      <c r="J237" s="16"/>
      <c r="K237" s="353"/>
      <c r="L237" s="353"/>
      <c r="M237" s="16"/>
      <c r="N237" s="353"/>
      <c r="O237" s="353"/>
      <c r="P237" s="33"/>
      <c r="Q237" s="16"/>
      <c r="R237" s="38"/>
      <c r="S237" s="33"/>
      <c r="T237" s="16"/>
      <c r="U237" s="38"/>
      <c r="V237" s="33"/>
      <c r="W237" s="16"/>
      <c r="X237" s="38"/>
      <c r="Y237" s="33"/>
      <c r="Z237" s="16"/>
      <c r="AA237" s="38"/>
      <c r="AB237" s="33"/>
      <c r="AC237" s="33"/>
      <c r="AD237" s="35"/>
      <c r="AE237" s="46"/>
      <c r="AF237" s="33"/>
      <c r="AG237" s="16">
        <f>SUM(AG238:AG241)</f>
        <v>0</v>
      </c>
      <c r="AH237" s="16"/>
      <c r="AI237" s="32"/>
      <c r="AJ237" s="32">
        <f t="shared" si="354"/>
        <v>0</v>
      </c>
      <c r="AK237" s="32"/>
      <c r="AL237" s="32">
        <f t="shared" si="355"/>
        <v>0</v>
      </c>
      <c r="AM237" s="32"/>
      <c r="AN237" s="32">
        <f t="shared" si="356"/>
        <v>0</v>
      </c>
      <c r="AO237" s="32"/>
      <c r="AP237" s="32">
        <f t="shared" si="357"/>
        <v>0</v>
      </c>
      <c r="AQ237" s="32"/>
      <c r="AR237" s="330">
        <f t="shared" si="358"/>
        <v>0</v>
      </c>
      <c r="AS237" s="32"/>
      <c r="AT237" s="32"/>
      <c r="AU237" s="31"/>
      <c r="AV237" s="32"/>
      <c r="AW237" s="31"/>
      <c r="AX237" s="32"/>
      <c r="AY237" s="31"/>
      <c r="AZ237" s="32"/>
      <c r="BA237" s="31"/>
      <c r="BB237" s="32"/>
      <c r="BC237" s="31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29"/>
      <c r="BT237" s="28" t="e">
        <v>#N/A</v>
      </c>
    </row>
    <row r="238" spans="1:72" ht="11.25" customHeight="1">
      <c r="A238" s="86" t="s">
        <v>324</v>
      </c>
      <c r="B238" s="63"/>
      <c r="C238" s="43" t="s">
        <v>76</v>
      </c>
      <c r="D238" s="39">
        <f>BT238</f>
        <v>24</v>
      </c>
      <c r="E238" s="472" t="s">
        <v>308</v>
      </c>
      <c r="F238" s="473">
        <f>BR238</f>
        <v>0</v>
      </c>
      <c r="G238" s="42">
        <v>25</v>
      </c>
      <c r="H238" s="62"/>
      <c r="I238" s="79">
        <v>1741690</v>
      </c>
      <c r="J238" s="61"/>
      <c r="K238" s="351">
        <v>46244</v>
      </c>
      <c r="L238" s="352"/>
      <c r="M238" s="61"/>
      <c r="N238" s="351">
        <v>46279</v>
      </c>
      <c r="O238" s="352"/>
      <c r="P238" s="33"/>
      <c r="Q238" s="37"/>
      <c r="R238" s="36">
        <f>IF($D$18="YES", (Q238), (0))</f>
        <v>0</v>
      </c>
      <c r="S238" s="33"/>
      <c r="T238" s="37"/>
      <c r="U238" s="36">
        <f>IF($D$18="YES", (T238), (0))</f>
        <v>0</v>
      </c>
      <c r="V238" s="33"/>
      <c r="W238" s="37"/>
      <c r="X238" s="36">
        <f>IF($D$18="YES", (W238), (0))</f>
        <v>0</v>
      </c>
      <c r="Y238" s="33"/>
      <c r="Z238" s="37"/>
      <c r="AA238" s="36">
        <f>IF($D$18="YES", (Z238), (0))</f>
        <v>0</v>
      </c>
      <c r="AB238" s="33"/>
      <c r="AC238" s="33"/>
      <c r="AD238" s="35"/>
      <c r="AE238" s="34"/>
      <c r="AF238" s="33"/>
      <c r="AG238" s="16">
        <f>SUM(Q238,R238,T238,U238,W238,X238,Z238,AA238)</f>
        <v>0</v>
      </c>
      <c r="AH238" s="16"/>
      <c r="AI238" s="32"/>
      <c r="AJ238" s="32">
        <f t="shared" ref="AJ238" si="413">Q238*G238</f>
        <v>0</v>
      </c>
      <c r="AK238" s="32"/>
      <c r="AL238" s="32">
        <f t="shared" ref="AL238" si="414">T238*G238</f>
        <v>0</v>
      </c>
      <c r="AM238" s="32"/>
      <c r="AN238" s="32">
        <f t="shared" ref="AN238" si="415">W238*G238</f>
        <v>0</v>
      </c>
      <c r="AO238" s="32"/>
      <c r="AP238" s="32">
        <f t="shared" ref="AP238" si="416">Z238*G238</f>
        <v>0</v>
      </c>
      <c r="AQ238" s="32"/>
      <c r="AR238" s="330">
        <f t="shared" ref="AR238" si="417">SUM(AJ238,AL238,AN238,AP238)</f>
        <v>0</v>
      </c>
      <c r="AS238" s="32"/>
      <c r="AT238" s="32"/>
      <c r="AU238" s="31">
        <f>(Q238*G238)*F238</f>
        <v>0</v>
      </c>
      <c r="AV238" s="32"/>
      <c r="AW238" s="31">
        <f>(T238*G238)*F238</f>
        <v>0</v>
      </c>
      <c r="AX238" s="32"/>
      <c r="AY238" s="31">
        <f>(W238*G238)*F238</f>
        <v>0</v>
      </c>
      <c r="AZ238" s="32"/>
      <c r="BA238" s="31">
        <f>(Z238*G238)*F238</f>
        <v>0</v>
      </c>
      <c r="BB238" s="32"/>
      <c r="BC238" s="31">
        <f>SUM(AT238:BB238)</f>
        <v>0</v>
      </c>
      <c r="BF238" s="30"/>
      <c r="BG238" s="30"/>
      <c r="BH238" s="30"/>
      <c r="BI238" s="30"/>
      <c r="BJ238" s="30"/>
      <c r="BK238" s="30"/>
      <c r="BL238" s="30"/>
      <c r="BM238" s="30">
        <f>IF($N$18&lt;BM$24,0,IF($N$18&gt;BM$25,0,$BG238))</f>
        <v>0</v>
      </c>
      <c r="BN238" s="30">
        <f>IF($N$18&lt;BN$24,0,IF($N$18&gt;BN$25,0,$BH238))</f>
        <v>0</v>
      </c>
      <c r="BO238" s="30">
        <f>IF($N$18&lt;BO$24,0,IF($N$18&gt;BO$25,0,$BI238))</f>
        <v>0</v>
      </c>
      <c r="BP238" s="30">
        <f>IF($N$18&lt;BP$24,0,IF($N$18&gt;BP$25,0,$BJ238))</f>
        <v>0</v>
      </c>
      <c r="BQ238" s="30">
        <f>IF($N$18&lt;BQ$24,0,IF($N$18&gt;BQ$25,0,$BK238))</f>
        <v>0</v>
      </c>
      <c r="BR238" s="29">
        <f>SUM(BL238:BQ238)</f>
        <v>0</v>
      </c>
      <c r="BT238" s="28">
        <v>24</v>
      </c>
    </row>
    <row r="239" spans="1:72" ht="11.25" customHeight="1">
      <c r="A239" s="86" t="s">
        <v>325</v>
      </c>
      <c r="B239" s="63"/>
      <c r="C239" s="39"/>
      <c r="D239" s="39">
        <f>BT239</f>
        <v>48</v>
      </c>
      <c r="E239" s="472" t="s">
        <v>308</v>
      </c>
      <c r="F239" s="473">
        <f>BR239</f>
        <v>0</v>
      </c>
      <c r="G239" s="42">
        <v>25</v>
      </c>
      <c r="H239" s="62"/>
      <c r="I239" s="79">
        <v>1741920</v>
      </c>
      <c r="J239" s="61"/>
      <c r="K239" s="351">
        <v>46244</v>
      </c>
      <c r="L239" s="352"/>
      <c r="M239" s="61"/>
      <c r="N239" s="351">
        <v>46279</v>
      </c>
      <c r="O239" s="352"/>
      <c r="P239" s="33"/>
      <c r="Q239" s="37"/>
      <c r="R239" s="36">
        <f>IF($D$18="YES", (Q239), (0))</f>
        <v>0</v>
      </c>
      <c r="S239" s="33"/>
      <c r="T239" s="37"/>
      <c r="U239" s="36">
        <f>IF($D$18="YES", (T239), (0))</f>
        <v>0</v>
      </c>
      <c r="V239" s="33"/>
      <c r="W239" s="37"/>
      <c r="X239" s="36">
        <f>IF($D$18="YES", (W239), (0))</f>
        <v>0</v>
      </c>
      <c r="Y239" s="33"/>
      <c r="Z239" s="37"/>
      <c r="AA239" s="36">
        <f>IF($D$18="YES", (Z239), (0))</f>
        <v>0</v>
      </c>
      <c r="AB239" s="33"/>
      <c r="AC239" s="33"/>
      <c r="AD239" s="35"/>
      <c r="AE239" s="34"/>
      <c r="AF239" s="33"/>
      <c r="AG239" s="16">
        <f>SUM(Q239,R239,T239,U239,W239,X239,Z239,AA239)</f>
        <v>0</v>
      </c>
      <c r="AH239" s="16"/>
      <c r="AI239" s="32"/>
      <c r="AJ239" s="32">
        <f t="shared" si="354"/>
        <v>0</v>
      </c>
      <c r="AK239" s="32"/>
      <c r="AL239" s="32">
        <f t="shared" si="355"/>
        <v>0</v>
      </c>
      <c r="AM239" s="32"/>
      <c r="AN239" s="32">
        <f t="shared" si="356"/>
        <v>0</v>
      </c>
      <c r="AO239" s="32"/>
      <c r="AP239" s="32">
        <f t="shared" si="357"/>
        <v>0</v>
      </c>
      <c r="AQ239" s="32"/>
      <c r="AR239" s="330">
        <f t="shared" si="358"/>
        <v>0</v>
      </c>
      <c r="AS239" s="32"/>
      <c r="AT239" s="32"/>
      <c r="AU239" s="31">
        <f>(Q239*G239)*F239</f>
        <v>0</v>
      </c>
      <c r="AV239" s="32"/>
      <c r="AW239" s="31">
        <f>(T239*G239)*F239</f>
        <v>0</v>
      </c>
      <c r="AX239" s="32"/>
      <c r="AY239" s="31">
        <f>(W239*G239)*F239</f>
        <v>0</v>
      </c>
      <c r="AZ239" s="32"/>
      <c r="BA239" s="31">
        <f>(Z239*G239)*F239</f>
        <v>0</v>
      </c>
      <c r="BB239" s="32"/>
      <c r="BC239" s="31">
        <f>SUM(AT239:BB239)</f>
        <v>0</v>
      </c>
      <c r="BF239" s="30"/>
      <c r="BG239" s="30"/>
      <c r="BH239" s="30"/>
      <c r="BI239" s="30"/>
      <c r="BJ239" s="30"/>
      <c r="BK239" s="30"/>
      <c r="BL239" s="30"/>
      <c r="BM239" s="30">
        <f>IF($N$18&lt;BM$24,0,IF($N$18&gt;BM$25,0,$BG239))</f>
        <v>0</v>
      </c>
      <c r="BN239" s="30">
        <f>IF($N$18&lt;BN$24,0,IF($N$18&gt;BN$25,0,$BH239))</f>
        <v>0</v>
      </c>
      <c r="BO239" s="30">
        <f>IF($N$18&lt;BO$24,0,IF($N$18&gt;BO$25,0,$BI239))</f>
        <v>0</v>
      </c>
      <c r="BP239" s="30">
        <f>IF($N$18&lt;BP$24,0,IF($N$18&gt;BP$25,0,$BJ239))</f>
        <v>0</v>
      </c>
      <c r="BQ239" s="30">
        <f>IF($N$18&lt;BQ$24,0,IF($N$18&gt;BQ$25,0,$BK239))</f>
        <v>0</v>
      </c>
      <c r="BR239" s="29">
        <f>SUM(BL239:BQ239)</f>
        <v>0</v>
      </c>
      <c r="BT239" s="28">
        <v>48</v>
      </c>
    </row>
    <row r="240" spans="1:72" ht="11.25" customHeight="1">
      <c r="A240" s="86" t="s">
        <v>326</v>
      </c>
      <c r="B240" s="63"/>
      <c r="C240" s="39"/>
      <c r="D240" s="39">
        <f>BT240</f>
        <v>125</v>
      </c>
      <c r="E240" s="472" t="s">
        <v>308</v>
      </c>
      <c r="F240" s="473">
        <f>BR240</f>
        <v>0</v>
      </c>
      <c r="G240" s="42">
        <v>25</v>
      </c>
      <c r="H240" s="62"/>
      <c r="I240" s="79">
        <v>1742140</v>
      </c>
      <c r="J240" s="61"/>
      <c r="K240" s="351">
        <v>46244</v>
      </c>
      <c r="L240" s="352"/>
      <c r="M240" s="61"/>
      <c r="N240" s="351">
        <v>46279</v>
      </c>
      <c r="O240" s="352"/>
      <c r="P240" s="33"/>
      <c r="Q240" s="37"/>
      <c r="R240" s="36">
        <f>IF($D$18="YES", (Q240), (0))</f>
        <v>0</v>
      </c>
      <c r="S240" s="33"/>
      <c r="T240" s="37"/>
      <c r="U240" s="36">
        <f>IF($D$18="YES", (T240), (0))</f>
        <v>0</v>
      </c>
      <c r="V240" s="33"/>
      <c r="W240" s="37"/>
      <c r="X240" s="36">
        <f>IF($D$18="YES", (W240), (0))</f>
        <v>0</v>
      </c>
      <c r="Y240" s="33"/>
      <c r="Z240" s="37"/>
      <c r="AA240" s="36">
        <f>IF($D$18="YES", (Z240), (0))</f>
        <v>0</v>
      </c>
      <c r="AB240" s="33"/>
      <c r="AC240" s="33"/>
      <c r="AD240" s="35"/>
      <c r="AE240" s="34"/>
      <c r="AF240" s="33"/>
      <c r="AG240" s="16">
        <f>SUM(Q240,R240,T240,U240,W240,X240,Z240,AA240)</f>
        <v>0</v>
      </c>
      <c r="AH240" s="16"/>
      <c r="AI240" s="32"/>
      <c r="AJ240" s="32">
        <f t="shared" si="354"/>
        <v>0</v>
      </c>
      <c r="AK240" s="32"/>
      <c r="AL240" s="32">
        <f t="shared" si="355"/>
        <v>0</v>
      </c>
      <c r="AM240" s="32"/>
      <c r="AN240" s="32">
        <f t="shared" si="356"/>
        <v>0</v>
      </c>
      <c r="AO240" s="32"/>
      <c r="AP240" s="32">
        <f t="shared" si="357"/>
        <v>0</v>
      </c>
      <c r="AQ240" s="32"/>
      <c r="AR240" s="330">
        <f t="shared" si="358"/>
        <v>0</v>
      </c>
      <c r="AS240" s="32"/>
      <c r="AT240" s="32"/>
      <c r="AU240" s="31">
        <f>(Q240*G240)*F240</f>
        <v>0</v>
      </c>
      <c r="AV240" s="32"/>
      <c r="AW240" s="31">
        <f>(T240*G240)*F240</f>
        <v>0</v>
      </c>
      <c r="AX240" s="32"/>
      <c r="AY240" s="31">
        <f>(W240*G240)*F240</f>
        <v>0</v>
      </c>
      <c r="AZ240" s="32"/>
      <c r="BA240" s="31">
        <f>(Z240*G240)*F240</f>
        <v>0</v>
      </c>
      <c r="BB240" s="32"/>
      <c r="BC240" s="31">
        <f>SUM(AT240:BB240)</f>
        <v>0</v>
      </c>
      <c r="BF240" s="30"/>
      <c r="BG240" s="30"/>
      <c r="BH240" s="30"/>
      <c r="BI240" s="30"/>
      <c r="BJ240" s="30"/>
      <c r="BK240" s="30"/>
      <c r="BL240" s="30"/>
      <c r="BM240" s="30">
        <f>IF($N$18&lt;BM$24,0,IF($N$18&gt;BM$25,0,$BG240))</f>
        <v>0</v>
      </c>
      <c r="BN240" s="30">
        <f>IF($N$18&lt;BN$24,0,IF($N$18&gt;BN$25,0,$BH240))</f>
        <v>0</v>
      </c>
      <c r="BO240" s="30">
        <f>IF($N$18&lt;BO$24,0,IF($N$18&gt;BO$25,0,$BI240))</f>
        <v>0</v>
      </c>
      <c r="BP240" s="30">
        <f>IF($N$18&lt;BP$24,0,IF($N$18&gt;BP$25,0,$BJ240))</f>
        <v>0</v>
      </c>
      <c r="BQ240" s="30">
        <f>IF($N$18&lt;BQ$24,0,IF($N$18&gt;BQ$25,0,$BK240))</f>
        <v>0</v>
      </c>
      <c r="BR240" s="29">
        <f>SUM(BL240:BQ240)</f>
        <v>0</v>
      </c>
      <c r="BT240" s="28">
        <v>125</v>
      </c>
    </row>
    <row r="241" spans="1:72" ht="11.25" customHeight="1">
      <c r="A241" s="86" t="s">
        <v>327</v>
      </c>
      <c r="B241" s="63"/>
      <c r="C241" s="43" t="s">
        <v>76</v>
      </c>
      <c r="D241" s="39">
        <f>BT241</f>
        <v>20</v>
      </c>
      <c r="E241" s="472" t="s">
        <v>308</v>
      </c>
      <c r="F241" s="473">
        <f>BR241</f>
        <v>0</v>
      </c>
      <c r="G241" s="42">
        <v>25</v>
      </c>
      <c r="H241" s="62"/>
      <c r="I241" s="79">
        <v>1742400</v>
      </c>
      <c r="J241" s="61"/>
      <c r="K241" s="351">
        <v>46244</v>
      </c>
      <c r="L241" s="352"/>
      <c r="M241" s="61"/>
      <c r="N241" s="351">
        <v>46279</v>
      </c>
      <c r="O241" s="352"/>
      <c r="P241" s="33"/>
      <c r="Q241" s="37"/>
      <c r="R241" s="36">
        <f>IF($D$18="YES", (Q241), (0))</f>
        <v>0</v>
      </c>
      <c r="S241" s="33"/>
      <c r="T241" s="37"/>
      <c r="U241" s="36">
        <f>IF($D$18="YES", (T241), (0))</f>
        <v>0</v>
      </c>
      <c r="V241" s="33"/>
      <c r="W241" s="37"/>
      <c r="X241" s="36">
        <f>IF($D$18="YES", (W241), (0))</f>
        <v>0</v>
      </c>
      <c r="Y241" s="33"/>
      <c r="Z241" s="37"/>
      <c r="AA241" s="36">
        <f>IF($D$18="YES", (Z241), (0))</f>
        <v>0</v>
      </c>
      <c r="AB241" s="33"/>
      <c r="AC241" s="33"/>
      <c r="AD241" s="35"/>
      <c r="AE241" s="34"/>
      <c r="AF241" s="33"/>
      <c r="AG241" s="16">
        <f>SUM(Q241,R241,T241,U241,W241,X241,Z241,AA241)</f>
        <v>0</v>
      </c>
      <c r="AH241" s="16"/>
      <c r="AI241" s="32"/>
      <c r="AJ241" s="32">
        <f t="shared" si="354"/>
        <v>0</v>
      </c>
      <c r="AK241" s="32"/>
      <c r="AL241" s="32">
        <f t="shared" si="355"/>
        <v>0</v>
      </c>
      <c r="AM241" s="32"/>
      <c r="AN241" s="32">
        <f t="shared" si="356"/>
        <v>0</v>
      </c>
      <c r="AO241" s="32"/>
      <c r="AP241" s="32">
        <f t="shared" si="357"/>
        <v>0</v>
      </c>
      <c r="AQ241" s="32"/>
      <c r="AR241" s="330">
        <f t="shared" si="358"/>
        <v>0</v>
      </c>
      <c r="AS241" s="32"/>
      <c r="AT241" s="32"/>
      <c r="AU241" s="31">
        <f>(Q241*G241)*F241</f>
        <v>0</v>
      </c>
      <c r="AV241" s="32"/>
      <c r="AW241" s="31">
        <f>(T241*G241)*F241</f>
        <v>0</v>
      </c>
      <c r="AX241" s="32"/>
      <c r="AY241" s="31">
        <f>(W241*G241)*F241</f>
        <v>0</v>
      </c>
      <c r="AZ241" s="32"/>
      <c r="BA241" s="31">
        <f>(Z241*G241)*F241</f>
        <v>0</v>
      </c>
      <c r="BB241" s="32"/>
      <c r="BC241" s="31">
        <f>SUM(AT241:BB241)</f>
        <v>0</v>
      </c>
      <c r="BF241" s="30"/>
      <c r="BG241" s="30"/>
      <c r="BH241" s="30"/>
      <c r="BI241" s="30"/>
      <c r="BJ241" s="30"/>
      <c r="BK241" s="30"/>
      <c r="BL241" s="30"/>
      <c r="BM241" s="30">
        <f>IF($N$18&lt;BM$24,0,IF($N$18&gt;BM$25,0,$BG241))</f>
        <v>0</v>
      </c>
      <c r="BN241" s="30">
        <f>IF($N$18&lt;BN$24,0,IF($N$18&gt;BN$25,0,$BH241))</f>
        <v>0</v>
      </c>
      <c r="BO241" s="30">
        <f>IF($N$18&lt;BO$24,0,IF($N$18&gt;BO$25,0,$BI241))</f>
        <v>0</v>
      </c>
      <c r="BP241" s="30">
        <f>IF($N$18&lt;BP$24,0,IF($N$18&gt;BP$25,0,$BJ241))</f>
        <v>0</v>
      </c>
      <c r="BQ241" s="30">
        <f>IF($N$18&lt;BQ$24,0,IF($N$18&gt;BQ$25,0,$BK241))</f>
        <v>0</v>
      </c>
      <c r="BR241" s="29">
        <f>SUM(BL241:BQ241)</f>
        <v>0</v>
      </c>
      <c r="BT241" s="28">
        <v>20</v>
      </c>
    </row>
    <row r="242" spans="1:72" ht="15" customHeight="1">
      <c r="A242" s="60" t="s">
        <v>328</v>
      </c>
      <c r="B242" s="59"/>
      <c r="C242" s="75"/>
      <c r="D242" s="78"/>
      <c r="E242" s="472"/>
      <c r="F242" s="473"/>
      <c r="G242" s="50"/>
      <c r="H242" s="49"/>
      <c r="I242" s="48"/>
      <c r="J242" s="16"/>
      <c r="K242" s="353"/>
      <c r="L242" s="353"/>
      <c r="M242" s="16"/>
      <c r="N242" s="353"/>
      <c r="O242" s="353"/>
      <c r="P242" s="33"/>
      <c r="Q242" s="16"/>
      <c r="R242" s="64"/>
      <c r="S242" s="33"/>
      <c r="T242" s="16"/>
      <c r="U242" s="64"/>
      <c r="V242" s="33"/>
      <c r="W242" s="16"/>
      <c r="X242" s="64"/>
      <c r="Y242" s="33"/>
      <c r="Z242" s="16"/>
      <c r="AA242" s="64"/>
      <c r="AB242" s="33"/>
      <c r="AC242" s="33"/>
      <c r="AD242" s="35"/>
      <c r="AE242" s="46"/>
      <c r="AF242" s="33"/>
      <c r="AG242" s="16">
        <f>SUM(AG243:AG245)</f>
        <v>0</v>
      </c>
      <c r="AH242" s="16"/>
      <c r="AI242" s="32"/>
      <c r="AJ242" s="32">
        <f t="shared" si="354"/>
        <v>0</v>
      </c>
      <c r="AK242" s="32"/>
      <c r="AL242" s="32">
        <f t="shared" si="355"/>
        <v>0</v>
      </c>
      <c r="AM242" s="32"/>
      <c r="AN242" s="32">
        <f t="shared" si="356"/>
        <v>0</v>
      </c>
      <c r="AO242" s="32"/>
      <c r="AP242" s="32">
        <f t="shared" si="357"/>
        <v>0</v>
      </c>
      <c r="AQ242" s="32"/>
      <c r="AR242" s="330">
        <f t="shared" si="358"/>
        <v>0</v>
      </c>
      <c r="AS242" s="32"/>
      <c r="AT242" s="32"/>
      <c r="AU242" s="31"/>
      <c r="AV242" s="32"/>
      <c r="AW242" s="31"/>
      <c r="AX242" s="32"/>
      <c r="AY242" s="31"/>
      <c r="AZ242" s="32"/>
      <c r="BA242" s="31"/>
      <c r="BB242" s="32"/>
      <c r="BC242" s="31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29"/>
      <c r="BT242" s="28" t="e">
        <v>#N/A</v>
      </c>
    </row>
    <row r="243" spans="1:72" ht="11.25" customHeight="1">
      <c r="A243" s="45" t="s">
        <v>329</v>
      </c>
      <c r="B243" s="63"/>
      <c r="C243" s="39"/>
      <c r="D243" s="39">
        <f>BT243</f>
        <v>56</v>
      </c>
      <c r="E243" s="472" t="s">
        <v>308</v>
      </c>
      <c r="F243" s="473">
        <f>BR243</f>
        <v>0</v>
      </c>
      <c r="G243" s="42">
        <v>25</v>
      </c>
      <c r="H243" s="62"/>
      <c r="I243" s="79">
        <v>1748250</v>
      </c>
      <c r="J243" s="61"/>
      <c r="K243" s="351">
        <v>46251</v>
      </c>
      <c r="L243" s="352"/>
      <c r="M243" s="61"/>
      <c r="N243" s="351">
        <v>46279</v>
      </c>
      <c r="O243" s="352"/>
      <c r="P243" s="33"/>
      <c r="Q243" s="37"/>
      <c r="R243" s="36">
        <f>IF($D$18="YES", (Q243), (0))</f>
        <v>0</v>
      </c>
      <c r="S243" s="33"/>
      <c r="T243" s="37"/>
      <c r="U243" s="36">
        <f>IF($D$18="YES", (T243), (0))</f>
        <v>0</v>
      </c>
      <c r="V243" s="33"/>
      <c r="W243" s="37"/>
      <c r="X243" s="36">
        <f>IF($D$18="YES", (W243), (0))</f>
        <v>0</v>
      </c>
      <c r="Y243" s="33"/>
      <c r="Z243" s="37"/>
      <c r="AA243" s="36">
        <f>IF($D$18="YES", (Z243), (0))</f>
        <v>0</v>
      </c>
      <c r="AB243" s="33"/>
      <c r="AC243" s="33"/>
      <c r="AD243" s="35"/>
      <c r="AE243" s="34"/>
      <c r="AF243" s="33"/>
      <c r="AG243" s="16">
        <f>SUM(Q243,R243,T243,U243,W243,X243,Z243,AA243)</f>
        <v>0</v>
      </c>
      <c r="AH243" s="16"/>
      <c r="AI243" s="32"/>
      <c r="AJ243" s="32">
        <f t="shared" si="354"/>
        <v>0</v>
      </c>
      <c r="AK243" s="32"/>
      <c r="AL243" s="32">
        <f t="shared" si="355"/>
        <v>0</v>
      </c>
      <c r="AM243" s="32"/>
      <c r="AN243" s="32">
        <f t="shared" si="356"/>
        <v>0</v>
      </c>
      <c r="AO243" s="32"/>
      <c r="AP243" s="32">
        <f t="shared" si="357"/>
        <v>0</v>
      </c>
      <c r="AQ243" s="32"/>
      <c r="AR243" s="330">
        <f t="shared" si="358"/>
        <v>0</v>
      </c>
      <c r="AS243" s="32"/>
      <c r="AT243" s="32"/>
      <c r="AU243" s="31">
        <f>(Q243*G243)*F243</f>
        <v>0</v>
      </c>
      <c r="AV243" s="32"/>
      <c r="AW243" s="31">
        <f>(T243*G243)*F243</f>
        <v>0</v>
      </c>
      <c r="AX243" s="32"/>
      <c r="AY243" s="31">
        <f>(W243*G243)*F243</f>
        <v>0</v>
      </c>
      <c r="AZ243" s="32"/>
      <c r="BA243" s="31">
        <f>(Z243*G243)*F243</f>
        <v>0</v>
      </c>
      <c r="BB243" s="32"/>
      <c r="BC243" s="31">
        <f>SUM(AT243:BB243)</f>
        <v>0</v>
      </c>
      <c r="BF243" s="30"/>
      <c r="BG243" s="30"/>
      <c r="BH243" s="30"/>
      <c r="BI243" s="30"/>
      <c r="BJ243" s="30"/>
      <c r="BK243" s="30"/>
      <c r="BL243" s="30"/>
      <c r="BM243" s="30">
        <f>IF($N$18&lt;BM$24,0,IF($N$18&gt;BM$25,0,$BG243))</f>
        <v>0</v>
      </c>
      <c r="BN243" s="30">
        <f>IF($N$18&lt;BN$24,0,IF($N$18&gt;BN$25,0,$BH243))</f>
        <v>0</v>
      </c>
      <c r="BO243" s="30">
        <f>IF($N$18&lt;BO$24,0,IF($N$18&gt;BO$25,0,$BI243))</f>
        <v>0</v>
      </c>
      <c r="BP243" s="30">
        <f>IF($N$18&lt;BP$24,0,IF($N$18&gt;BP$25,0,$BJ243))</f>
        <v>0</v>
      </c>
      <c r="BQ243" s="30">
        <f>IF($N$18&lt;BQ$24,0,IF($N$18&gt;BQ$25,0,$BK243))</f>
        <v>0</v>
      </c>
      <c r="BR243" s="29">
        <f>SUM(BL243:BQ243)</f>
        <v>0</v>
      </c>
      <c r="BT243" s="28">
        <v>56</v>
      </c>
    </row>
    <row r="244" spans="1:72" ht="11.25" customHeight="1">
      <c r="A244" s="84" t="s">
        <v>329</v>
      </c>
      <c r="B244" s="44"/>
      <c r="C244" s="39"/>
      <c r="D244" s="39">
        <f>BT244</f>
        <v>2</v>
      </c>
      <c r="E244" s="472" t="s">
        <v>308</v>
      </c>
      <c r="F244" s="473">
        <f>BR244</f>
        <v>0</v>
      </c>
      <c r="G244" s="42">
        <v>500</v>
      </c>
      <c r="H244" s="62"/>
      <c r="I244" s="79">
        <v>1748257</v>
      </c>
      <c r="J244" s="61"/>
      <c r="K244" s="351">
        <v>46251</v>
      </c>
      <c r="L244" s="352"/>
      <c r="M244" s="61"/>
      <c r="N244" s="351">
        <v>46279</v>
      </c>
      <c r="O244" s="352"/>
      <c r="P244" s="33"/>
      <c r="Q244" s="37"/>
      <c r="R244" s="36">
        <f>IF($D$18="YES", (Q244), (0))</f>
        <v>0</v>
      </c>
      <c r="S244" s="33"/>
      <c r="T244" s="37"/>
      <c r="U244" s="36">
        <f>IF($D$18="YES", (T244), (0))</f>
        <v>0</v>
      </c>
      <c r="V244" s="33"/>
      <c r="W244" s="37"/>
      <c r="X244" s="36">
        <f>IF($D$18="YES", (W244), (0))</f>
        <v>0</v>
      </c>
      <c r="Y244" s="33"/>
      <c r="Z244" s="37"/>
      <c r="AA244" s="36">
        <f>IF($D$18="YES", (Z244), (0))</f>
        <v>0</v>
      </c>
      <c r="AB244" s="33"/>
      <c r="AC244" s="33"/>
      <c r="AD244" s="35"/>
      <c r="AE244" s="34"/>
      <c r="AF244" s="33"/>
      <c r="AG244" s="16">
        <f>SUM(Q244,R244,T244,U244,W244,X244,Z244,AA244)</f>
        <v>0</v>
      </c>
      <c r="AH244" s="16"/>
      <c r="AI244" s="32"/>
      <c r="AJ244" s="32">
        <f t="shared" si="354"/>
        <v>0</v>
      </c>
      <c r="AK244" s="32"/>
      <c r="AL244" s="32">
        <f t="shared" si="355"/>
        <v>0</v>
      </c>
      <c r="AM244" s="32"/>
      <c r="AN244" s="32">
        <f t="shared" si="356"/>
        <v>0</v>
      </c>
      <c r="AO244" s="32"/>
      <c r="AP244" s="32">
        <f t="shared" si="357"/>
        <v>0</v>
      </c>
      <c r="AQ244" s="32"/>
      <c r="AR244" s="330">
        <f t="shared" si="358"/>
        <v>0</v>
      </c>
      <c r="AS244" s="32"/>
      <c r="AT244" s="32"/>
      <c r="AU244" s="31">
        <f>(Q244*G244)*F244</f>
        <v>0</v>
      </c>
      <c r="AV244" s="32"/>
      <c r="AW244" s="31">
        <f>(T244*G244)*F244</f>
        <v>0</v>
      </c>
      <c r="AX244" s="32"/>
      <c r="AY244" s="31">
        <f>(W244*G244)*F244</f>
        <v>0</v>
      </c>
      <c r="AZ244" s="32"/>
      <c r="BA244" s="31">
        <f>(Z244*G244)*F244</f>
        <v>0</v>
      </c>
      <c r="BB244" s="32"/>
      <c r="BC244" s="31">
        <f>SUM(AT244:BB244)</f>
        <v>0</v>
      </c>
      <c r="BF244" s="30"/>
      <c r="BG244" s="30"/>
      <c r="BH244" s="30"/>
      <c r="BI244" s="30"/>
      <c r="BJ244" s="30"/>
      <c r="BK244" s="30"/>
      <c r="BL244" s="30"/>
      <c r="BM244" s="30">
        <f>IF($N$18&lt;BM$24,0,IF($N$18&gt;BM$25,0,$BG244))</f>
        <v>0</v>
      </c>
      <c r="BN244" s="30">
        <f>IF($N$18&lt;BN$24,0,IF($N$18&gt;BN$25,0,$BH244))</f>
        <v>0</v>
      </c>
      <c r="BO244" s="30">
        <f>IF($N$18&lt;BO$24,0,IF($N$18&gt;BO$25,0,$BI244))</f>
        <v>0</v>
      </c>
      <c r="BP244" s="30">
        <f>IF($N$18&lt;BP$24,0,IF($N$18&gt;BP$25,0,$BJ244))</f>
        <v>0</v>
      </c>
      <c r="BQ244" s="30">
        <f>IF($N$18&lt;BQ$24,0,IF($N$18&gt;BQ$25,0,$BK244))</f>
        <v>0</v>
      </c>
      <c r="BR244" s="29">
        <f>SUM(BL244:BQ244)</f>
        <v>0</v>
      </c>
      <c r="BT244" s="28">
        <v>2</v>
      </c>
    </row>
    <row r="245" spans="1:72" ht="11.25" customHeight="1">
      <c r="A245" s="84" t="s">
        <v>330</v>
      </c>
      <c r="B245" s="44"/>
      <c r="C245" s="39"/>
      <c r="D245" s="39" t="str">
        <f>BT245</f>
        <v>S/O</v>
      </c>
      <c r="E245" s="472" t="s">
        <v>308</v>
      </c>
      <c r="F245" s="473">
        <f>BR245</f>
        <v>0</v>
      </c>
      <c r="G245" s="42">
        <v>25</v>
      </c>
      <c r="H245" s="62"/>
      <c r="I245" s="79">
        <v>1748220</v>
      </c>
      <c r="J245" s="61"/>
      <c r="K245" s="351">
        <v>46251</v>
      </c>
      <c r="L245" s="352"/>
      <c r="M245" s="61"/>
      <c r="N245" s="351">
        <v>46279</v>
      </c>
      <c r="O245" s="352"/>
      <c r="P245" s="33"/>
      <c r="Q245" s="37"/>
      <c r="R245" s="36">
        <f>IF($D$18="YES", (Q245), (0))</f>
        <v>0</v>
      </c>
      <c r="S245" s="33"/>
      <c r="T245" s="37"/>
      <c r="U245" s="36">
        <f>IF($D$18="YES", (T245), (0))</f>
        <v>0</v>
      </c>
      <c r="V245" s="33"/>
      <c r="W245" s="37"/>
      <c r="X245" s="36">
        <f>IF($D$18="YES", (W245), (0))</f>
        <v>0</v>
      </c>
      <c r="Y245" s="33"/>
      <c r="Z245" s="37"/>
      <c r="AA245" s="36">
        <f>IF($D$18="YES", (Z245), (0))</f>
        <v>0</v>
      </c>
      <c r="AB245" s="33"/>
      <c r="AC245" s="33"/>
      <c r="AD245" s="35"/>
      <c r="AE245" s="34"/>
      <c r="AF245" s="33"/>
      <c r="AG245" s="16">
        <f>SUM(Q245,R245,T245,U245,W245,X245,Z245,AA245)</f>
        <v>0</v>
      </c>
      <c r="AH245" s="16"/>
      <c r="AI245" s="32"/>
      <c r="AJ245" s="32">
        <f t="shared" si="354"/>
        <v>0</v>
      </c>
      <c r="AK245" s="32"/>
      <c r="AL245" s="32">
        <f t="shared" si="355"/>
        <v>0</v>
      </c>
      <c r="AM245" s="32"/>
      <c r="AN245" s="32">
        <f t="shared" si="356"/>
        <v>0</v>
      </c>
      <c r="AO245" s="32"/>
      <c r="AP245" s="32">
        <f t="shared" si="357"/>
        <v>0</v>
      </c>
      <c r="AQ245" s="32"/>
      <c r="AR245" s="330">
        <f t="shared" si="358"/>
        <v>0</v>
      </c>
      <c r="AS245" s="32"/>
      <c r="AT245" s="32"/>
      <c r="AU245" s="31">
        <f>(Q245*G245)*F245</f>
        <v>0</v>
      </c>
      <c r="AV245" s="32"/>
      <c r="AW245" s="31">
        <f>(T245*G245)*F245</f>
        <v>0</v>
      </c>
      <c r="AX245" s="32"/>
      <c r="AY245" s="31">
        <f>(W245*G245)*F245</f>
        <v>0</v>
      </c>
      <c r="AZ245" s="32"/>
      <c r="BA245" s="31">
        <f>(Z245*G245)*F245</f>
        <v>0</v>
      </c>
      <c r="BB245" s="32"/>
      <c r="BC245" s="31">
        <f>SUM(AT245:BB245)</f>
        <v>0</v>
      </c>
      <c r="BF245" s="30"/>
      <c r="BG245" s="30"/>
      <c r="BH245" s="30"/>
      <c r="BI245" s="30"/>
      <c r="BJ245" s="30"/>
      <c r="BK245" s="30"/>
      <c r="BL245" s="30"/>
      <c r="BM245" s="30">
        <f>IF($N$18&lt;BM$24,0,IF($N$18&gt;BM$25,0,$BG245))</f>
        <v>0</v>
      </c>
      <c r="BN245" s="30">
        <f>IF($N$18&lt;BN$24,0,IF($N$18&gt;BN$25,0,$BH245))</f>
        <v>0</v>
      </c>
      <c r="BO245" s="30">
        <f>IF($N$18&lt;BO$24,0,IF($N$18&gt;BO$25,0,$BI245))</f>
        <v>0</v>
      </c>
      <c r="BP245" s="30">
        <f>IF($N$18&lt;BP$24,0,IF($N$18&gt;BP$25,0,$BJ245))</f>
        <v>0</v>
      </c>
      <c r="BQ245" s="30">
        <f>IF($N$18&lt;BQ$24,0,IF($N$18&gt;BQ$25,0,$BK245))</f>
        <v>0</v>
      </c>
      <c r="BR245" s="29">
        <f>SUM(BL245:BQ245)</f>
        <v>0</v>
      </c>
      <c r="BT245" s="28" t="s">
        <v>742</v>
      </c>
    </row>
    <row r="246" spans="1:72" ht="15" customHeight="1">
      <c r="A246" s="60" t="s">
        <v>331</v>
      </c>
      <c r="B246" s="59"/>
      <c r="C246" s="75"/>
      <c r="D246" s="78"/>
      <c r="E246" s="472"/>
      <c r="F246" s="473"/>
      <c r="G246" s="50"/>
      <c r="H246" s="49"/>
      <c r="I246" s="48"/>
      <c r="J246" s="16"/>
      <c r="K246" s="353"/>
      <c r="L246" s="353"/>
      <c r="M246" s="16"/>
      <c r="N246" s="353"/>
      <c r="O246" s="353"/>
      <c r="P246" s="33"/>
      <c r="Q246" s="16"/>
      <c r="R246" s="38"/>
      <c r="S246" s="33"/>
      <c r="T246" s="16"/>
      <c r="U246" s="38"/>
      <c r="V246" s="33"/>
      <c r="W246" s="16"/>
      <c r="X246" s="38"/>
      <c r="Y246" s="33"/>
      <c r="Z246" s="16"/>
      <c r="AA246" s="38"/>
      <c r="AB246" s="33"/>
      <c r="AC246" s="33"/>
      <c r="AD246" s="35"/>
      <c r="AE246" s="46"/>
      <c r="AF246" s="33"/>
      <c r="AG246" s="16">
        <f>SUM(AG247:AG249)</f>
        <v>0</v>
      </c>
      <c r="AH246" s="16"/>
      <c r="AI246" s="32"/>
      <c r="AJ246" s="32">
        <f t="shared" si="354"/>
        <v>0</v>
      </c>
      <c r="AK246" s="32"/>
      <c r="AL246" s="32">
        <f t="shared" si="355"/>
        <v>0</v>
      </c>
      <c r="AM246" s="32"/>
      <c r="AN246" s="32">
        <f t="shared" si="356"/>
        <v>0</v>
      </c>
      <c r="AO246" s="32"/>
      <c r="AP246" s="32">
        <f t="shared" si="357"/>
        <v>0</v>
      </c>
      <c r="AQ246" s="32"/>
      <c r="AR246" s="330">
        <f t="shared" si="358"/>
        <v>0</v>
      </c>
      <c r="AS246" s="32"/>
      <c r="AT246" s="32"/>
      <c r="AU246" s="31"/>
      <c r="AV246" s="32"/>
      <c r="AW246" s="31"/>
      <c r="AX246" s="32"/>
      <c r="AY246" s="31"/>
      <c r="AZ246" s="32"/>
      <c r="BA246" s="31"/>
      <c r="BB246" s="32"/>
      <c r="BC246" s="31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29"/>
      <c r="BT246" s="28" t="e">
        <v>#N/A</v>
      </c>
    </row>
    <row r="247" spans="1:72" ht="11.25" customHeight="1">
      <c r="A247" s="45" t="s">
        <v>332</v>
      </c>
      <c r="B247" s="63" t="s">
        <v>333</v>
      </c>
      <c r="C247" s="39"/>
      <c r="D247" s="39">
        <f>BT247</f>
        <v>12</v>
      </c>
      <c r="E247" s="472" t="s">
        <v>101</v>
      </c>
      <c r="F247" s="473">
        <f>BR247</f>
        <v>0</v>
      </c>
      <c r="G247" s="42">
        <v>72</v>
      </c>
      <c r="H247" s="62"/>
      <c r="I247" s="40">
        <v>1750227</v>
      </c>
      <c r="J247" s="61"/>
      <c r="K247" s="351">
        <v>46174</v>
      </c>
      <c r="L247" s="352"/>
      <c r="M247" s="61"/>
      <c r="N247" s="351">
        <v>46209</v>
      </c>
      <c r="O247" s="352"/>
      <c r="P247" s="33"/>
      <c r="Q247" s="37"/>
      <c r="R247" s="36">
        <f>IF($D$18="YES", (Q247), (0))</f>
        <v>0</v>
      </c>
      <c r="S247" s="33"/>
      <c r="T247" s="37"/>
      <c r="U247" s="36">
        <f>IF($D$18="YES", (T247), (0))</f>
        <v>0</v>
      </c>
      <c r="V247" s="33"/>
      <c r="W247" s="37"/>
      <c r="X247" s="36">
        <f>IF($D$18="YES", (W247), (0))</f>
        <v>0</v>
      </c>
      <c r="Y247" s="33"/>
      <c r="Z247" s="37"/>
      <c r="AA247" s="36">
        <f>IF($D$18="YES", (Z247), (0))</f>
        <v>0</v>
      </c>
      <c r="AB247" s="33"/>
      <c r="AC247" s="33"/>
      <c r="AD247" s="35"/>
      <c r="AE247" s="34"/>
      <c r="AF247" s="33"/>
      <c r="AG247" s="16">
        <f>SUM(Q247,R247,T247,U247,W247,X247,Z247,AA247)</f>
        <v>0</v>
      </c>
      <c r="AH247" s="16"/>
      <c r="AI247" s="32"/>
      <c r="AJ247" s="32">
        <f t="shared" si="354"/>
        <v>0</v>
      </c>
      <c r="AK247" s="32"/>
      <c r="AL247" s="32">
        <f t="shared" si="355"/>
        <v>0</v>
      </c>
      <c r="AM247" s="32"/>
      <c r="AN247" s="32">
        <f t="shared" si="356"/>
        <v>0</v>
      </c>
      <c r="AO247" s="32"/>
      <c r="AP247" s="32">
        <f t="shared" si="357"/>
        <v>0</v>
      </c>
      <c r="AQ247" s="32"/>
      <c r="AR247" s="330">
        <f t="shared" si="358"/>
        <v>0</v>
      </c>
      <c r="AS247" s="32"/>
      <c r="AT247" s="32"/>
      <c r="AU247" s="31">
        <f>(Q247*G247)*F247</f>
        <v>0</v>
      </c>
      <c r="AV247" s="32"/>
      <c r="AW247" s="31">
        <f>(T247*G247)*F247</f>
        <v>0</v>
      </c>
      <c r="AX247" s="32"/>
      <c r="AY247" s="31">
        <f>(W247*G247)*F247</f>
        <v>0</v>
      </c>
      <c r="AZ247" s="32"/>
      <c r="BA247" s="31">
        <f>(Z247*G247)*F247</f>
        <v>0</v>
      </c>
      <c r="BB247" s="32"/>
      <c r="BC247" s="31">
        <f>SUM(AT247:BB247)</f>
        <v>0</v>
      </c>
      <c r="BF247" s="30"/>
      <c r="BG247" s="30"/>
      <c r="BH247" s="30"/>
      <c r="BI247" s="30"/>
      <c r="BJ247" s="30"/>
      <c r="BK247" s="30"/>
      <c r="BL247" s="30"/>
      <c r="BM247" s="30">
        <f>IF($N$18&lt;BM$24,0,IF($N$18&gt;BM$25,0,$BG247))</f>
        <v>0</v>
      </c>
      <c r="BN247" s="30">
        <f>IF($N$18&lt;BN$24,0,IF($N$18&gt;BN$25,0,$BH247))</f>
        <v>0</v>
      </c>
      <c r="BO247" s="30">
        <f>IF($N$18&lt;BO$24,0,IF($N$18&gt;BO$25,0,$BI247))</f>
        <v>0</v>
      </c>
      <c r="BP247" s="30">
        <f>IF($N$18&lt;BP$24,0,IF($N$18&gt;BP$25,0,$BJ247))</f>
        <v>0</v>
      </c>
      <c r="BQ247" s="30">
        <f>IF($N$18&lt;BQ$24,0,IF($N$18&gt;BQ$25,0,$BK247))</f>
        <v>0</v>
      </c>
      <c r="BR247" s="29">
        <f>SUM(BL247:BQ247)</f>
        <v>0</v>
      </c>
      <c r="BT247" s="28">
        <v>12</v>
      </c>
    </row>
    <row r="248" spans="1:72" ht="11.25" customHeight="1">
      <c r="A248" s="45" t="s">
        <v>334</v>
      </c>
      <c r="B248" s="63" t="s">
        <v>335</v>
      </c>
      <c r="C248" s="39"/>
      <c r="D248" s="39">
        <f>BT248</f>
        <v>49</v>
      </c>
      <c r="E248" s="472" t="s">
        <v>101</v>
      </c>
      <c r="F248" s="473">
        <f>BR248</f>
        <v>0</v>
      </c>
      <c r="G248" s="42">
        <v>72</v>
      </c>
      <c r="H248" s="62"/>
      <c r="I248" s="40">
        <v>1750377</v>
      </c>
      <c r="J248" s="61"/>
      <c r="K248" s="351">
        <v>46174</v>
      </c>
      <c r="L248" s="352"/>
      <c r="M248" s="61"/>
      <c r="N248" s="351">
        <v>46209</v>
      </c>
      <c r="O248" s="352"/>
      <c r="P248" s="33"/>
      <c r="Q248" s="37"/>
      <c r="R248" s="36">
        <f>IF($D$18="YES", (Q248), (0))</f>
        <v>0</v>
      </c>
      <c r="S248" s="33"/>
      <c r="T248" s="37"/>
      <c r="U248" s="36">
        <f>IF($D$18="YES", (T248), (0))</f>
        <v>0</v>
      </c>
      <c r="V248" s="33"/>
      <c r="W248" s="37"/>
      <c r="X248" s="36">
        <f>IF($D$18="YES", (W248), (0))</f>
        <v>0</v>
      </c>
      <c r="Y248" s="33"/>
      <c r="Z248" s="37"/>
      <c r="AA248" s="36">
        <f>IF($D$18="YES", (Z248), (0))</f>
        <v>0</v>
      </c>
      <c r="AB248" s="33"/>
      <c r="AC248" s="33"/>
      <c r="AD248" s="35"/>
      <c r="AE248" s="34"/>
      <c r="AF248" s="33"/>
      <c r="AG248" s="16">
        <f>SUM(Q248,R248,T248,U248,W248,X248,Z248,AA248)</f>
        <v>0</v>
      </c>
      <c r="AH248" s="16"/>
      <c r="AI248" s="32"/>
      <c r="AJ248" s="32">
        <f t="shared" ref="AJ248:AJ306" si="418">Q248*G248</f>
        <v>0</v>
      </c>
      <c r="AK248" s="32"/>
      <c r="AL248" s="32">
        <f t="shared" ref="AL248:AL303" si="419">T248*G248</f>
        <v>0</v>
      </c>
      <c r="AM248" s="32"/>
      <c r="AN248" s="32">
        <f t="shared" ref="AN248:AN303" si="420">W248*G248</f>
        <v>0</v>
      </c>
      <c r="AO248" s="32"/>
      <c r="AP248" s="32">
        <f t="shared" ref="AP248:AP303" si="421">Z248*G248</f>
        <v>0</v>
      </c>
      <c r="AQ248" s="32"/>
      <c r="AR248" s="330">
        <f t="shared" ref="AR248:AR307" si="422">SUM(AJ248,AL248,AN248,AP248)</f>
        <v>0</v>
      </c>
      <c r="AS248" s="32"/>
      <c r="AT248" s="32"/>
      <c r="AU248" s="31">
        <f>(Q248*G248)*F248</f>
        <v>0</v>
      </c>
      <c r="AV248" s="32"/>
      <c r="AW248" s="31">
        <f>(T248*G248)*F248</f>
        <v>0</v>
      </c>
      <c r="AX248" s="32"/>
      <c r="AY248" s="31">
        <f>(W248*G248)*F248</f>
        <v>0</v>
      </c>
      <c r="AZ248" s="32"/>
      <c r="BA248" s="31">
        <f>(Z248*G248)*F248</f>
        <v>0</v>
      </c>
      <c r="BB248" s="32"/>
      <c r="BC248" s="31">
        <f>SUM(AT248:BB248)</f>
        <v>0</v>
      </c>
      <c r="BF248" s="30"/>
      <c r="BG248" s="30"/>
      <c r="BH248" s="30"/>
      <c r="BI248" s="30"/>
      <c r="BJ248" s="30"/>
      <c r="BK248" s="30"/>
      <c r="BL248" s="30"/>
      <c r="BM248" s="30">
        <f>IF($N$18&lt;BM$24,0,IF($N$18&gt;BM$25,0,$BG248))</f>
        <v>0</v>
      </c>
      <c r="BN248" s="30">
        <f>IF($N$18&lt;BN$24,0,IF($N$18&gt;BN$25,0,$BH248))</f>
        <v>0</v>
      </c>
      <c r="BO248" s="30">
        <f>IF($N$18&lt;BO$24,0,IF($N$18&gt;BO$25,0,$BI248))</f>
        <v>0</v>
      </c>
      <c r="BP248" s="30">
        <f>IF($N$18&lt;BP$24,0,IF($N$18&gt;BP$25,0,$BJ248))</f>
        <v>0</v>
      </c>
      <c r="BQ248" s="30">
        <f>IF($N$18&lt;BQ$24,0,IF($N$18&gt;BQ$25,0,$BK248))</f>
        <v>0</v>
      </c>
      <c r="BR248" s="29">
        <f>SUM(BL248:BQ248)</f>
        <v>0</v>
      </c>
      <c r="BT248" s="28">
        <v>49</v>
      </c>
    </row>
    <row r="249" spans="1:72" ht="11.25" customHeight="1">
      <c r="A249" s="45" t="s">
        <v>336</v>
      </c>
      <c r="B249" s="63" t="s">
        <v>337</v>
      </c>
      <c r="C249" s="39"/>
      <c r="D249" s="39">
        <f>BT249</f>
        <v>18</v>
      </c>
      <c r="E249" s="472" t="s">
        <v>101</v>
      </c>
      <c r="F249" s="473">
        <f>BR249</f>
        <v>0</v>
      </c>
      <c r="G249" s="42">
        <v>72</v>
      </c>
      <c r="H249" s="62"/>
      <c r="I249" s="40">
        <v>1750317</v>
      </c>
      <c r="J249" s="61"/>
      <c r="K249" s="351">
        <v>46174</v>
      </c>
      <c r="L249" s="352"/>
      <c r="M249" s="61"/>
      <c r="N249" s="351">
        <v>46209</v>
      </c>
      <c r="O249" s="352"/>
      <c r="P249" s="33"/>
      <c r="Q249" s="37"/>
      <c r="R249" s="36">
        <f>IF($D$18="YES", (Q249), (0))</f>
        <v>0</v>
      </c>
      <c r="S249" s="33"/>
      <c r="T249" s="37"/>
      <c r="U249" s="36">
        <f>IF($D$18="YES", (T249), (0))</f>
        <v>0</v>
      </c>
      <c r="V249" s="33"/>
      <c r="W249" s="37"/>
      <c r="X249" s="36">
        <f>IF($D$18="YES", (W249), (0))</f>
        <v>0</v>
      </c>
      <c r="Y249" s="33"/>
      <c r="Z249" s="37"/>
      <c r="AA249" s="36">
        <f>IF($D$18="YES", (Z249), (0))</f>
        <v>0</v>
      </c>
      <c r="AB249" s="33"/>
      <c r="AC249" s="33"/>
      <c r="AD249" s="35"/>
      <c r="AE249" s="34"/>
      <c r="AF249" s="33"/>
      <c r="AG249" s="16">
        <f>SUM(Q249,R249,T249,U249,W249,X249,Z249,AA249)</f>
        <v>0</v>
      </c>
      <c r="AH249" s="16"/>
      <c r="AI249" s="32"/>
      <c r="AJ249" s="32">
        <f t="shared" si="418"/>
        <v>0</v>
      </c>
      <c r="AK249" s="32"/>
      <c r="AL249" s="32">
        <f t="shared" si="419"/>
        <v>0</v>
      </c>
      <c r="AM249" s="32"/>
      <c r="AN249" s="32">
        <f t="shared" si="420"/>
        <v>0</v>
      </c>
      <c r="AO249" s="32"/>
      <c r="AP249" s="32">
        <f t="shared" si="421"/>
        <v>0</v>
      </c>
      <c r="AQ249" s="32"/>
      <c r="AR249" s="330">
        <f t="shared" si="422"/>
        <v>0</v>
      </c>
      <c r="AS249" s="32"/>
      <c r="AT249" s="32"/>
      <c r="AU249" s="31">
        <f>(Q249*G249)*F249</f>
        <v>0</v>
      </c>
      <c r="AV249" s="32"/>
      <c r="AW249" s="31">
        <f>(T249*G249)*F249</f>
        <v>0</v>
      </c>
      <c r="AX249" s="32"/>
      <c r="AY249" s="31">
        <f>(W249*G249)*F249</f>
        <v>0</v>
      </c>
      <c r="AZ249" s="32"/>
      <c r="BA249" s="31">
        <f>(Z249*G249)*F249</f>
        <v>0</v>
      </c>
      <c r="BB249" s="32"/>
      <c r="BC249" s="31">
        <f>SUM(AT249:BB249)</f>
        <v>0</v>
      </c>
      <c r="BF249" s="30"/>
      <c r="BG249" s="30"/>
      <c r="BH249" s="30"/>
      <c r="BI249" s="30"/>
      <c r="BJ249" s="30"/>
      <c r="BK249" s="30"/>
      <c r="BL249" s="30"/>
      <c r="BM249" s="30">
        <f>IF($N$18&lt;BM$24,0,IF($N$18&gt;BM$25,0,$BG249))</f>
        <v>0</v>
      </c>
      <c r="BN249" s="30">
        <f>IF($N$18&lt;BN$24,0,IF($N$18&gt;BN$25,0,$BH249))</f>
        <v>0</v>
      </c>
      <c r="BO249" s="30">
        <f>IF($N$18&lt;BO$24,0,IF($N$18&gt;BO$25,0,$BI249))</f>
        <v>0</v>
      </c>
      <c r="BP249" s="30">
        <f>IF($N$18&lt;BP$24,0,IF($N$18&gt;BP$25,0,$BJ249))</f>
        <v>0</v>
      </c>
      <c r="BQ249" s="30">
        <f>IF($N$18&lt;BQ$24,0,IF($N$18&gt;BQ$25,0,$BK249))</f>
        <v>0</v>
      </c>
      <c r="BR249" s="29">
        <f>SUM(BL249:BQ249)</f>
        <v>0</v>
      </c>
      <c r="BT249" s="28">
        <v>18</v>
      </c>
    </row>
    <row r="250" spans="1:72" ht="15" customHeight="1">
      <c r="A250" s="60" t="s">
        <v>338</v>
      </c>
      <c r="B250" s="59"/>
      <c r="C250" s="75"/>
      <c r="D250" s="78"/>
      <c r="E250" s="472" t="s">
        <v>212</v>
      </c>
      <c r="F250" s="473"/>
      <c r="G250" s="50"/>
      <c r="H250" s="49"/>
      <c r="I250" s="48"/>
      <c r="J250" s="16"/>
      <c r="K250" s="353"/>
      <c r="L250" s="353"/>
      <c r="M250" s="16"/>
      <c r="N250" s="353"/>
      <c r="O250" s="353"/>
      <c r="P250" s="33"/>
      <c r="Q250" s="16"/>
      <c r="R250" s="56"/>
      <c r="S250" s="33"/>
      <c r="T250" s="16"/>
      <c r="U250" s="56"/>
      <c r="V250" s="33"/>
      <c r="W250" s="16"/>
      <c r="X250" s="56"/>
      <c r="Y250" s="33"/>
      <c r="Z250" s="16"/>
      <c r="AA250" s="56"/>
      <c r="AB250" s="33"/>
      <c r="AC250" s="33"/>
      <c r="AD250" s="35"/>
      <c r="AE250" s="46"/>
      <c r="AF250" s="33"/>
      <c r="AG250" s="16">
        <f>SUM(AG251:AG251)</f>
        <v>0</v>
      </c>
      <c r="AH250" s="16"/>
      <c r="AI250" s="32"/>
      <c r="AJ250" s="32">
        <f t="shared" si="418"/>
        <v>0</v>
      </c>
      <c r="AK250" s="32"/>
      <c r="AL250" s="32">
        <f t="shared" si="419"/>
        <v>0</v>
      </c>
      <c r="AM250" s="32"/>
      <c r="AN250" s="32">
        <f t="shared" si="420"/>
        <v>0</v>
      </c>
      <c r="AO250" s="32"/>
      <c r="AP250" s="32">
        <f t="shared" si="421"/>
        <v>0</v>
      </c>
      <c r="AQ250" s="32"/>
      <c r="AR250" s="330">
        <f t="shared" si="422"/>
        <v>0</v>
      </c>
      <c r="AS250" s="32"/>
      <c r="AT250" s="32"/>
      <c r="AU250" s="31"/>
      <c r="AV250" s="32"/>
      <c r="AW250" s="31"/>
      <c r="AX250" s="32"/>
      <c r="AY250" s="31"/>
      <c r="AZ250" s="32"/>
      <c r="BA250" s="31"/>
      <c r="BB250" s="32"/>
      <c r="BC250" s="31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29"/>
      <c r="BT250" s="28" t="e">
        <v>#N/A</v>
      </c>
    </row>
    <row r="251" spans="1:72" ht="11.25" customHeight="1">
      <c r="A251" s="45" t="s">
        <v>339</v>
      </c>
      <c r="B251" s="63"/>
      <c r="C251" s="39"/>
      <c r="D251" s="39">
        <f>BT251</f>
        <v>1</v>
      </c>
      <c r="E251" s="472" t="s">
        <v>88</v>
      </c>
      <c r="F251" s="473">
        <f>BR251</f>
        <v>0</v>
      </c>
      <c r="G251" s="42">
        <v>50</v>
      </c>
      <c r="H251" s="62"/>
      <c r="I251" s="68">
        <v>1750668</v>
      </c>
      <c r="J251" s="61"/>
      <c r="K251" s="351">
        <v>46174</v>
      </c>
      <c r="L251" s="352"/>
      <c r="M251" s="61"/>
      <c r="N251" s="454">
        <v>46223</v>
      </c>
      <c r="O251" s="455"/>
      <c r="P251" s="33"/>
      <c r="Q251" s="37"/>
      <c r="R251" s="36">
        <f>IF($D$18="YES", (Q251), (0))</f>
        <v>0</v>
      </c>
      <c r="S251" s="33"/>
      <c r="T251" s="37"/>
      <c r="U251" s="36">
        <f>IF($D$18="YES", (T251), (0))</f>
        <v>0</v>
      </c>
      <c r="V251" s="33"/>
      <c r="W251" s="37"/>
      <c r="X251" s="36">
        <f>IF($D$18="YES", (W251), (0))</f>
        <v>0</v>
      </c>
      <c r="Y251" s="33"/>
      <c r="Z251" s="37"/>
      <c r="AA251" s="36">
        <f>IF($D$18="YES", (Z251), (0))</f>
        <v>0</v>
      </c>
      <c r="AB251" s="33"/>
      <c r="AC251" s="33"/>
      <c r="AD251" s="35"/>
      <c r="AE251" s="34"/>
      <c r="AF251" s="33"/>
      <c r="AG251" s="16">
        <f>SUM(Q251,R251,T251,U251,W251,X251,Z251,AA251)</f>
        <v>0</v>
      </c>
      <c r="AH251" s="16"/>
      <c r="AI251" s="32"/>
      <c r="AJ251" s="32">
        <f t="shared" si="418"/>
        <v>0</v>
      </c>
      <c r="AK251" s="32"/>
      <c r="AL251" s="32">
        <f t="shared" si="419"/>
        <v>0</v>
      </c>
      <c r="AM251" s="32"/>
      <c r="AN251" s="32">
        <f t="shared" si="420"/>
        <v>0</v>
      </c>
      <c r="AO251" s="32"/>
      <c r="AP251" s="32">
        <f t="shared" si="421"/>
        <v>0</v>
      </c>
      <c r="AQ251" s="32"/>
      <c r="AR251" s="330">
        <f t="shared" si="422"/>
        <v>0</v>
      </c>
      <c r="AS251" s="32"/>
      <c r="AT251" s="32"/>
      <c r="AU251" s="31">
        <f>(Q251*G251)*F251</f>
        <v>0</v>
      </c>
      <c r="AV251" s="32"/>
      <c r="AW251" s="31">
        <f>(T251*G251)*F251</f>
        <v>0</v>
      </c>
      <c r="AX251" s="32"/>
      <c r="AY251" s="31">
        <f>(W251*G251)*F251</f>
        <v>0</v>
      </c>
      <c r="AZ251" s="32"/>
      <c r="BA251" s="31">
        <f>(Z251*G251)*F251</f>
        <v>0</v>
      </c>
      <c r="BB251" s="32"/>
      <c r="BC251" s="31">
        <f>SUM(AT251:BB251)</f>
        <v>0</v>
      </c>
      <c r="BF251" s="30"/>
      <c r="BG251" s="30"/>
      <c r="BH251" s="30"/>
      <c r="BI251" s="30"/>
      <c r="BJ251" s="30"/>
      <c r="BK251" s="30"/>
      <c r="BL251" s="30"/>
      <c r="BM251" s="30">
        <f>IF($N$18&lt;BM$24,0,IF($N$18&gt;BM$25,0,$BG251))</f>
        <v>0</v>
      </c>
      <c r="BN251" s="30">
        <f>IF($N$18&lt;BN$24,0,IF($N$18&gt;BN$25,0,$BH251))</f>
        <v>0</v>
      </c>
      <c r="BO251" s="30">
        <f>IF($N$18&lt;BO$24,0,IF($N$18&gt;BO$25,0,$BI251))</f>
        <v>0</v>
      </c>
      <c r="BP251" s="30">
        <f>IF($N$18&lt;BP$24,0,IF($N$18&gt;BP$25,0,$BJ251))</f>
        <v>0</v>
      </c>
      <c r="BQ251" s="30">
        <f>IF($N$18&lt;BQ$24,0,IF($N$18&gt;BQ$25,0,$BK251))</f>
        <v>0</v>
      </c>
      <c r="BR251" s="29">
        <f>SUM(BL251:BQ251)</f>
        <v>0</v>
      </c>
      <c r="BT251" s="28">
        <v>1</v>
      </c>
    </row>
    <row r="252" spans="1:72" ht="15" customHeight="1">
      <c r="A252" s="67" t="s">
        <v>340</v>
      </c>
      <c r="B252" s="66"/>
      <c r="C252" s="58"/>
      <c r="D252" s="57"/>
      <c r="E252" s="476"/>
      <c r="F252" s="477"/>
      <c r="G252" s="50"/>
      <c r="H252" s="49"/>
      <c r="I252" s="48"/>
      <c r="J252" s="16"/>
      <c r="K252" s="355"/>
      <c r="L252" s="355"/>
      <c r="M252" s="16"/>
      <c r="N252" s="355"/>
      <c r="O252" s="355"/>
      <c r="P252" s="33"/>
      <c r="Q252" s="16"/>
      <c r="R252" s="56"/>
      <c r="S252" s="33"/>
      <c r="T252" s="16"/>
      <c r="U252" s="56"/>
      <c r="V252" s="33"/>
      <c r="W252" s="16"/>
      <c r="X252" s="56"/>
      <c r="Y252" s="33"/>
      <c r="Z252" s="16"/>
      <c r="AA252" s="56"/>
      <c r="AB252" s="33"/>
      <c r="AC252" s="33"/>
      <c r="AD252" s="35"/>
      <c r="AE252" s="46"/>
      <c r="AF252" s="33"/>
      <c r="AG252" s="16">
        <f>SUM(AG253:AG258)</f>
        <v>0</v>
      </c>
      <c r="AH252" s="16"/>
      <c r="AI252" s="32"/>
      <c r="AJ252" s="32">
        <f t="shared" si="418"/>
        <v>0</v>
      </c>
      <c r="AK252" s="32"/>
      <c r="AL252" s="32">
        <f t="shared" si="419"/>
        <v>0</v>
      </c>
      <c r="AM252" s="32"/>
      <c r="AN252" s="32">
        <f t="shared" si="420"/>
        <v>0</v>
      </c>
      <c r="AO252" s="32"/>
      <c r="AP252" s="32">
        <f t="shared" si="421"/>
        <v>0</v>
      </c>
      <c r="AQ252" s="32"/>
      <c r="AR252" s="330">
        <f t="shared" si="422"/>
        <v>0</v>
      </c>
      <c r="AS252" s="32"/>
      <c r="AT252" s="32"/>
      <c r="AU252" s="31"/>
      <c r="AV252" s="32"/>
      <c r="AW252" s="31"/>
      <c r="AX252" s="32"/>
      <c r="AY252" s="31"/>
      <c r="AZ252" s="32"/>
      <c r="BA252" s="31"/>
      <c r="BB252" s="32"/>
      <c r="BC252" s="31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29"/>
      <c r="BT252" s="28" t="e">
        <v>#N/A</v>
      </c>
    </row>
    <row r="253" spans="1:72" ht="11.25" customHeight="1">
      <c r="A253" s="55" t="s">
        <v>341</v>
      </c>
      <c r="B253" s="54"/>
      <c r="C253" s="53"/>
      <c r="D253" s="52"/>
      <c r="E253" s="474"/>
      <c r="F253" s="475"/>
      <c r="G253" s="50"/>
      <c r="H253" s="49"/>
      <c r="I253" s="48"/>
      <c r="J253" s="16"/>
      <c r="K253" s="354"/>
      <c r="L253" s="354"/>
      <c r="M253" s="16"/>
      <c r="N253" s="354"/>
      <c r="O253" s="354"/>
      <c r="P253" s="33"/>
      <c r="Q253" s="16"/>
      <c r="R253" s="64"/>
      <c r="S253" s="33"/>
      <c r="T253" s="16"/>
      <c r="U253" s="64"/>
      <c r="V253" s="33"/>
      <c r="W253" s="16"/>
      <c r="X253" s="64"/>
      <c r="Y253" s="33"/>
      <c r="Z253" s="16"/>
      <c r="AA253" s="64"/>
      <c r="AB253" s="33"/>
      <c r="AC253" s="33"/>
      <c r="AD253" s="47"/>
      <c r="AE253" s="46"/>
      <c r="AF253" s="33"/>
      <c r="AG253" s="16">
        <f>SUM(AG254:AG258)</f>
        <v>0</v>
      </c>
      <c r="AH253" s="16"/>
      <c r="AI253" s="32"/>
      <c r="AJ253" s="32">
        <f t="shared" si="418"/>
        <v>0</v>
      </c>
      <c r="AK253" s="32"/>
      <c r="AL253" s="32">
        <f t="shared" si="419"/>
        <v>0</v>
      </c>
      <c r="AM253" s="32"/>
      <c r="AN253" s="32">
        <f t="shared" si="420"/>
        <v>0</v>
      </c>
      <c r="AO253" s="32"/>
      <c r="AP253" s="32">
        <f t="shared" si="421"/>
        <v>0</v>
      </c>
      <c r="AQ253" s="32"/>
      <c r="AR253" s="330">
        <f t="shared" si="422"/>
        <v>0</v>
      </c>
      <c r="AS253" s="32"/>
      <c r="AT253" s="32"/>
      <c r="AU253" s="31"/>
      <c r="AV253" s="32"/>
      <c r="AW253" s="31"/>
      <c r="AX253" s="32"/>
      <c r="AY253" s="31"/>
      <c r="AZ253" s="32"/>
      <c r="BA253" s="31"/>
      <c r="BB253" s="32"/>
      <c r="BC253" s="31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29"/>
      <c r="BT253" s="28" t="e">
        <v>#N/A</v>
      </c>
    </row>
    <row r="254" spans="1:72" ht="11.25" customHeight="1">
      <c r="A254" s="45" t="s">
        <v>342</v>
      </c>
      <c r="B254" s="63" t="s">
        <v>153</v>
      </c>
      <c r="C254" s="39"/>
      <c r="D254" s="39">
        <f>BT254</f>
        <v>13</v>
      </c>
      <c r="E254" s="472" t="s">
        <v>101</v>
      </c>
      <c r="F254" s="473">
        <f>BR254</f>
        <v>0</v>
      </c>
      <c r="G254" s="42">
        <v>72</v>
      </c>
      <c r="H254" s="62"/>
      <c r="I254" s="40">
        <v>1751907</v>
      </c>
      <c r="J254" s="61"/>
      <c r="K254" s="351">
        <v>46244</v>
      </c>
      <c r="L254" s="352"/>
      <c r="M254" s="61"/>
      <c r="N254" s="351">
        <v>46286</v>
      </c>
      <c r="O254" s="352"/>
      <c r="P254" s="33"/>
      <c r="Q254" s="37"/>
      <c r="R254" s="36">
        <f>IF($D$18="YES", (Q254), (0))</f>
        <v>0</v>
      </c>
      <c r="S254" s="33"/>
      <c r="T254" s="37"/>
      <c r="U254" s="36">
        <f>IF($D$18="YES", (T254), (0))</f>
        <v>0</v>
      </c>
      <c r="V254" s="33"/>
      <c r="W254" s="37"/>
      <c r="X254" s="36">
        <f>IF($D$18="YES", (W254), (0))</f>
        <v>0</v>
      </c>
      <c r="Y254" s="33"/>
      <c r="Z254" s="37"/>
      <c r="AA254" s="36">
        <f>IF($D$18="YES", (Z254), (0))</f>
        <v>0</v>
      </c>
      <c r="AB254" s="33"/>
      <c r="AC254" s="33"/>
      <c r="AD254" s="35"/>
      <c r="AE254" s="34"/>
      <c r="AF254" s="33"/>
      <c r="AG254" s="16">
        <f>SUM(Q254,R254,T254,U254,W254,X254,Z254,AA254)</f>
        <v>0</v>
      </c>
      <c r="AH254" s="16"/>
      <c r="AI254" s="32"/>
      <c r="AJ254" s="32">
        <f t="shared" si="418"/>
        <v>0</v>
      </c>
      <c r="AK254" s="32"/>
      <c r="AL254" s="32">
        <f t="shared" si="419"/>
        <v>0</v>
      </c>
      <c r="AM254" s="32"/>
      <c r="AN254" s="32">
        <f t="shared" si="420"/>
        <v>0</v>
      </c>
      <c r="AO254" s="32"/>
      <c r="AP254" s="32">
        <f t="shared" si="421"/>
        <v>0</v>
      </c>
      <c r="AQ254" s="32"/>
      <c r="AR254" s="330">
        <f t="shared" si="422"/>
        <v>0</v>
      </c>
      <c r="AS254" s="32"/>
      <c r="AT254" s="32"/>
      <c r="AU254" s="31">
        <f>(Q254*G254)*F254</f>
        <v>0</v>
      </c>
      <c r="AV254" s="32"/>
      <c r="AW254" s="31">
        <f>(T254*G254)*F254</f>
        <v>0</v>
      </c>
      <c r="AX254" s="32"/>
      <c r="AY254" s="31">
        <f>(W254*G254)*F254</f>
        <v>0</v>
      </c>
      <c r="AZ254" s="32"/>
      <c r="BA254" s="31">
        <f>(Z254*G254)*F254</f>
        <v>0</v>
      </c>
      <c r="BB254" s="32"/>
      <c r="BC254" s="31">
        <f>SUM(AT254:BB254)</f>
        <v>0</v>
      </c>
      <c r="BF254" s="30"/>
      <c r="BG254" s="30"/>
      <c r="BH254" s="30"/>
      <c r="BI254" s="30"/>
      <c r="BJ254" s="30"/>
      <c r="BK254" s="30"/>
      <c r="BL254" s="30"/>
      <c r="BM254" s="30">
        <f>IF($N$18&lt;BM$24,0,IF($N$18&gt;BM$25,0,$BG254))</f>
        <v>0</v>
      </c>
      <c r="BN254" s="30">
        <f>IF($N$18&lt;BN$24,0,IF($N$18&gt;BN$25,0,$BH254))</f>
        <v>0</v>
      </c>
      <c r="BO254" s="30">
        <f>IF($N$18&lt;BO$24,0,IF($N$18&gt;BO$25,0,$BI254))</f>
        <v>0</v>
      </c>
      <c r="BP254" s="30">
        <f>IF($N$18&lt;BP$24,0,IF($N$18&gt;BP$25,0,$BJ254))</f>
        <v>0</v>
      </c>
      <c r="BQ254" s="30">
        <f>IF($N$18&lt;BQ$24,0,IF($N$18&gt;BQ$25,0,$BK254))</f>
        <v>0</v>
      </c>
      <c r="BR254" s="29">
        <f>SUM(BL254:BQ254)</f>
        <v>0</v>
      </c>
      <c r="BT254" s="28">
        <v>13</v>
      </c>
    </row>
    <row r="255" spans="1:72" ht="11.25" customHeight="1">
      <c r="A255" s="45" t="s">
        <v>343</v>
      </c>
      <c r="B255" s="63" t="s">
        <v>344</v>
      </c>
      <c r="C255" s="39"/>
      <c r="D255" s="39" t="str">
        <f>BT255</f>
        <v>S/O</v>
      </c>
      <c r="E255" s="472" t="s">
        <v>101</v>
      </c>
      <c r="F255" s="473">
        <f>BR255</f>
        <v>0</v>
      </c>
      <c r="G255" s="42">
        <v>72</v>
      </c>
      <c r="H255" s="62"/>
      <c r="I255" s="40">
        <v>1751957</v>
      </c>
      <c r="J255" s="61"/>
      <c r="K255" s="351">
        <v>46244</v>
      </c>
      <c r="L255" s="352"/>
      <c r="M255" s="61"/>
      <c r="N255" s="351">
        <v>46286</v>
      </c>
      <c r="O255" s="352"/>
      <c r="P255" s="33"/>
      <c r="Q255" s="37"/>
      <c r="R255" s="36">
        <f>IF($D$18="YES", (Q255), (0))</f>
        <v>0</v>
      </c>
      <c r="S255" s="33"/>
      <c r="T255" s="37"/>
      <c r="U255" s="36">
        <f>IF($D$18="YES", (T255), (0))</f>
        <v>0</v>
      </c>
      <c r="V255" s="33"/>
      <c r="W255" s="37"/>
      <c r="X255" s="36">
        <f>IF($D$18="YES", (W255), (0))</f>
        <v>0</v>
      </c>
      <c r="Y255" s="33"/>
      <c r="Z255" s="37"/>
      <c r="AA255" s="36">
        <f>IF($D$18="YES", (Z255), (0))</f>
        <v>0</v>
      </c>
      <c r="AB255" s="33"/>
      <c r="AC255" s="33"/>
      <c r="AD255" s="35"/>
      <c r="AE255" s="34"/>
      <c r="AF255" s="33"/>
      <c r="AG255" s="16">
        <f>SUM(Q255,R255,T255,U255,W255,X255,Z255,AA255)</f>
        <v>0</v>
      </c>
      <c r="AH255" s="16"/>
      <c r="AI255" s="32"/>
      <c r="AJ255" s="32">
        <f t="shared" si="418"/>
        <v>0</v>
      </c>
      <c r="AK255" s="32"/>
      <c r="AL255" s="32">
        <f t="shared" si="419"/>
        <v>0</v>
      </c>
      <c r="AM255" s="32"/>
      <c r="AN255" s="32">
        <f t="shared" si="420"/>
        <v>0</v>
      </c>
      <c r="AO255" s="32"/>
      <c r="AP255" s="32">
        <f t="shared" si="421"/>
        <v>0</v>
      </c>
      <c r="AQ255" s="32"/>
      <c r="AR255" s="330">
        <f t="shared" si="422"/>
        <v>0</v>
      </c>
      <c r="AS255" s="32"/>
      <c r="AT255" s="32"/>
      <c r="AU255" s="31">
        <f>(Q255*G255)*F255</f>
        <v>0</v>
      </c>
      <c r="AV255" s="32"/>
      <c r="AW255" s="31">
        <f>(T255*G255)*F255</f>
        <v>0</v>
      </c>
      <c r="AX255" s="32"/>
      <c r="AY255" s="31">
        <f>(W255*G255)*F255</f>
        <v>0</v>
      </c>
      <c r="AZ255" s="32"/>
      <c r="BA255" s="31">
        <f>(Z255*G255)*F255</f>
        <v>0</v>
      </c>
      <c r="BB255" s="32"/>
      <c r="BC255" s="31">
        <f>SUM(AT255:BB255)</f>
        <v>0</v>
      </c>
      <c r="BF255" s="30"/>
      <c r="BG255" s="30"/>
      <c r="BH255" s="30"/>
      <c r="BI255" s="30"/>
      <c r="BJ255" s="30"/>
      <c r="BK255" s="30"/>
      <c r="BL255" s="30"/>
      <c r="BM255" s="30">
        <f>IF($N$18&lt;BM$24,0,IF($N$18&gt;BM$25,0,$BG255))</f>
        <v>0</v>
      </c>
      <c r="BN255" s="30">
        <f>IF($N$18&lt;BN$24,0,IF($N$18&gt;BN$25,0,$BH255))</f>
        <v>0</v>
      </c>
      <c r="BO255" s="30">
        <f>IF($N$18&lt;BO$24,0,IF($N$18&gt;BO$25,0,$BI255))</f>
        <v>0</v>
      </c>
      <c r="BP255" s="30">
        <f>IF($N$18&lt;BP$24,0,IF($N$18&gt;BP$25,0,$BJ255))</f>
        <v>0</v>
      </c>
      <c r="BQ255" s="30">
        <f>IF($N$18&lt;BQ$24,0,IF($N$18&gt;BQ$25,0,$BK255))</f>
        <v>0</v>
      </c>
      <c r="BR255" s="29">
        <f>SUM(BL255:BQ255)</f>
        <v>0</v>
      </c>
      <c r="BT255" s="28" t="s">
        <v>742</v>
      </c>
    </row>
    <row r="256" spans="1:72" ht="11.25" customHeight="1">
      <c r="A256" s="45" t="s">
        <v>345</v>
      </c>
      <c r="B256" s="63" t="s">
        <v>153</v>
      </c>
      <c r="C256" s="43" t="s">
        <v>76</v>
      </c>
      <c r="D256" s="39" t="str">
        <f>BT256</f>
        <v>S/O</v>
      </c>
      <c r="E256" s="472" t="s">
        <v>101</v>
      </c>
      <c r="F256" s="473">
        <f>BR256</f>
        <v>0</v>
      </c>
      <c r="G256" s="42">
        <v>72</v>
      </c>
      <c r="H256" s="62"/>
      <c r="I256" s="40">
        <v>1752017</v>
      </c>
      <c r="J256" s="61"/>
      <c r="K256" s="351">
        <v>46244</v>
      </c>
      <c r="L256" s="352"/>
      <c r="M256" s="61"/>
      <c r="N256" s="351">
        <v>46286</v>
      </c>
      <c r="O256" s="352"/>
      <c r="P256" s="33"/>
      <c r="Q256" s="37"/>
      <c r="R256" s="36">
        <f>IF($D$18="YES", (Q256), (0))</f>
        <v>0</v>
      </c>
      <c r="S256" s="33"/>
      <c r="T256" s="37"/>
      <c r="U256" s="36">
        <f>IF($D$18="YES", (T256), (0))</f>
        <v>0</v>
      </c>
      <c r="V256" s="33"/>
      <c r="W256" s="37"/>
      <c r="X256" s="36">
        <f>IF($D$18="YES", (W256), (0))</f>
        <v>0</v>
      </c>
      <c r="Y256" s="33"/>
      <c r="Z256" s="37"/>
      <c r="AA256" s="36">
        <f>IF($D$18="YES", (Z256), (0))</f>
        <v>0</v>
      </c>
      <c r="AB256" s="33"/>
      <c r="AC256" s="33"/>
      <c r="AD256" s="35"/>
      <c r="AE256" s="34"/>
      <c r="AF256" s="33"/>
      <c r="AG256" s="16">
        <f>SUM(Q256,R256,T256,U256,W256,X256,Z256,AA256)</f>
        <v>0</v>
      </c>
      <c r="AH256" s="16"/>
      <c r="AI256" s="32"/>
      <c r="AJ256" s="32">
        <f t="shared" si="418"/>
        <v>0</v>
      </c>
      <c r="AK256" s="32"/>
      <c r="AL256" s="32">
        <f t="shared" si="419"/>
        <v>0</v>
      </c>
      <c r="AM256" s="32"/>
      <c r="AN256" s="32">
        <f t="shared" si="420"/>
        <v>0</v>
      </c>
      <c r="AO256" s="32"/>
      <c r="AP256" s="32">
        <f t="shared" si="421"/>
        <v>0</v>
      </c>
      <c r="AQ256" s="32"/>
      <c r="AR256" s="330">
        <f t="shared" si="422"/>
        <v>0</v>
      </c>
      <c r="AS256" s="32"/>
      <c r="AT256" s="32"/>
      <c r="AU256" s="31">
        <f>(Q256*G256)*F256</f>
        <v>0</v>
      </c>
      <c r="AV256" s="32"/>
      <c r="AW256" s="31">
        <f>(T256*G256)*F256</f>
        <v>0</v>
      </c>
      <c r="AX256" s="32"/>
      <c r="AY256" s="31">
        <f>(W256*G256)*F256</f>
        <v>0</v>
      </c>
      <c r="AZ256" s="32"/>
      <c r="BA256" s="31">
        <f>(Z256*G256)*F256</f>
        <v>0</v>
      </c>
      <c r="BB256" s="32"/>
      <c r="BC256" s="31">
        <f>SUM(AT256:BB256)</f>
        <v>0</v>
      </c>
      <c r="BF256" s="30"/>
      <c r="BG256" s="30"/>
      <c r="BH256" s="30"/>
      <c r="BI256" s="30"/>
      <c r="BJ256" s="30"/>
      <c r="BK256" s="30"/>
      <c r="BL256" s="30"/>
      <c r="BM256" s="30">
        <f>IF($N$18&lt;BM$24,0,IF($N$18&gt;BM$25,0,$BG256))</f>
        <v>0</v>
      </c>
      <c r="BN256" s="30">
        <f>IF($N$18&lt;BN$24,0,IF($N$18&gt;BN$25,0,$BH256))</f>
        <v>0</v>
      </c>
      <c r="BO256" s="30">
        <f>IF($N$18&lt;BO$24,0,IF($N$18&gt;BO$25,0,$BI256))</f>
        <v>0</v>
      </c>
      <c r="BP256" s="30">
        <f>IF($N$18&lt;BP$24,0,IF($N$18&gt;BP$25,0,$BJ256))</f>
        <v>0</v>
      </c>
      <c r="BQ256" s="30">
        <f>IF($N$18&lt;BQ$24,0,IF($N$18&gt;BQ$25,0,$BK256))</f>
        <v>0</v>
      </c>
      <c r="BR256" s="29">
        <f>SUM(BL256:BQ256)</f>
        <v>0</v>
      </c>
      <c r="BT256" s="28" t="s">
        <v>742</v>
      </c>
    </row>
    <row r="257" spans="1:72" ht="11.25" customHeight="1">
      <c r="A257" s="45" t="s">
        <v>346</v>
      </c>
      <c r="B257" s="63" t="s">
        <v>347</v>
      </c>
      <c r="C257" s="39"/>
      <c r="D257" s="39">
        <f>BT257</f>
        <v>13</v>
      </c>
      <c r="E257" s="472" t="s">
        <v>101</v>
      </c>
      <c r="F257" s="473">
        <f>BR257</f>
        <v>0</v>
      </c>
      <c r="G257" s="42">
        <v>72</v>
      </c>
      <c r="H257" s="62"/>
      <c r="I257" s="40">
        <v>1751997</v>
      </c>
      <c r="J257" s="61"/>
      <c r="K257" s="351">
        <v>46244</v>
      </c>
      <c r="L257" s="352"/>
      <c r="M257" s="61"/>
      <c r="N257" s="351">
        <v>46286</v>
      </c>
      <c r="O257" s="352"/>
      <c r="P257" s="33"/>
      <c r="Q257" s="37"/>
      <c r="R257" s="36">
        <f>IF($D$18="YES", (Q257), (0))</f>
        <v>0</v>
      </c>
      <c r="S257" s="33"/>
      <c r="T257" s="37"/>
      <c r="U257" s="36">
        <f>IF($D$18="YES", (T257), (0))</f>
        <v>0</v>
      </c>
      <c r="V257" s="33"/>
      <c r="W257" s="37"/>
      <c r="X257" s="36">
        <f>IF($D$18="YES", (W257), (0))</f>
        <v>0</v>
      </c>
      <c r="Y257" s="33"/>
      <c r="Z257" s="37"/>
      <c r="AA257" s="36">
        <f>IF($D$18="YES", (Z257), (0))</f>
        <v>0</v>
      </c>
      <c r="AB257" s="33"/>
      <c r="AC257" s="33"/>
      <c r="AD257" s="35"/>
      <c r="AE257" s="34"/>
      <c r="AF257" s="33"/>
      <c r="AG257" s="16">
        <f>SUM(Q257,R257,T257,U257,W257,X257,Z257,AA257)</f>
        <v>0</v>
      </c>
      <c r="AH257" s="16"/>
      <c r="AI257" s="32"/>
      <c r="AJ257" s="32">
        <f t="shared" si="418"/>
        <v>0</v>
      </c>
      <c r="AK257" s="32"/>
      <c r="AL257" s="32">
        <f t="shared" si="419"/>
        <v>0</v>
      </c>
      <c r="AM257" s="32"/>
      <c r="AN257" s="32">
        <f t="shared" si="420"/>
        <v>0</v>
      </c>
      <c r="AO257" s="32"/>
      <c r="AP257" s="32">
        <f t="shared" si="421"/>
        <v>0</v>
      </c>
      <c r="AQ257" s="32"/>
      <c r="AR257" s="330">
        <f t="shared" si="422"/>
        <v>0</v>
      </c>
      <c r="AS257" s="32"/>
      <c r="AT257" s="32"/>
      <c r="AU257" s="31">
        <f>(Q257*G257)*F257</f>
        <v>0</v>
      </c>
      <c r="AV257" s="32"/>
      <c r="AW257" s="31">
        <f>(T257*G257)*F257</f>
        <v>0</v>
      </c>
      <c r="AX257" s="32"/>
      <c r="AY257" s="31">
        <f>(W257*G257)*F257</f>
        <v>0</v>
      </c>
      <c r="AZ257" s="32"/>
      <c r="BA257" s="31">
        <f>(Z257*G257)*F257</f>
        <v>0</v>
      </c>
      <c r="BB257" s="32"/>
      <c r="BC257" s="31">
        <f>SUM(AT257:BB257)</f>
        <v>0</v>
      </c>
      <c r="BF257" s="30"/>
      <c r="BG257" s="30"/>
      <c r="BH257" s="30"/>
      <c r="BI257" s="30"/>
      <c r="BJ257" s="30"/>
      <c r="BK257" s="30"/>
      <c r="BL257" s="30"/>
      <c r="BM257" s="30">
        <f>IF($N$18&lt;BM$24,0,IF($N$18&gt;BM$25,0,$BG257))</f>
        <v>0</v>
      </c>
      <c r="BN257" s="30">
        <f>IF($N$18&lt;BN$24,0,IF($N$18&gt;BN$25,0,$BH257))</f>
        <v>0</v>
      </c>
      <c r="BO257" s="30">
        <f>IF($N$18&lt;BO$24,0,IF($N$18&gt;BO$25,0,$BI257))</f>
        <v>0</v>
      </c>
      <c r="BP257" s="30">
        <f>IF($N$18&lt;BP$24,0,IF($N$18&gt;BP$25,0,$BJ257))</f>
        <v>0</v>
      </c>
      <c r="BQ257" s="30">
        <f>IF($N$18&lt;BQ$24,0,IF($N$18&gt;BQ$25,0,$BK257))</f>
        <v>0</v>
      </c>
      <c r="BR257" s="29">
        <f>SUM(BL257:BQ257)</f>
        <v>0</v>
      </c>
      <c r="BT257" s="28">
        <v>13</v>
      </c>
    </row>
    <row r="258" spans="1:72" ht="11.25" customHeight="1">
      <c r="A258" s="45" t="s">
        <v>348</v>
      </c>
      <c r="B258" s="63" t="s">
        <v>349</v>
      </c>
      <c r="C258" s="39"/>
      <c r="D258" s="39">
        <f>BT258</f>
        <v>9</v>
      </c>
      <c r="E258" s="472" t="s">
        <v>101</v>
      </c>
      <c r="F258" s="473">
        <f>BR258</f>
        <v>0</v>
      </c>
      <c r="G258" s="42">
        <v>72</v>
      </c>
      <c r="H258" s="62"/>
      <c r="I258" s="40">
        <v>1751887</v>
      </c>
      <c r="J258" s="61"/>
      <c r="K258" s="351">
        <v>46244</v>
      </c>
      <c r="L258" s="352"/>
      <c r="M258" s="61"/>
      <c r="N258" s="351">
        <v>46286</v>
      </c>
      <c r="O258" s="352"/>
      <c r="P258" s="33"/>
      <c r="Q258" s="37"/>
      <c r="R258" s="36">
        <f>IF($D$18="YES", (Q258), (0))</f>
        <v>0</v>
      </c>
      <c r="S258" s="33"/>
      <c r="T258" s="37"/>
      <c r="U258" s="36">
        <f>IF($D$18="YES", (T258), (0))</f>
        <v>0</v>
      </c>
      <c r="V258" s="33"/>
      <c r="W258" s="37"/>
      <c r="X258" s="36">
        <f>IF($D$18="YES", (W258), (0))</f>
        <v>0</v>
      </c>
      <c r="Y258" s="33"/>
      <c r="Z258" s="37"/>
      <c r="AA258" s="36">
        <f>IF($D$18="YES", (Z258), (0))</f>
        <v>0</v>
      </c>
      <c r="AB258" s="33"/>
      <c r="AC258" s="33"/>
      <c r="AD258" s="35"/>
      <c r="AE258" s="34"/>
      <c r="AF258" s="33"/>
      <c r="AG258" s="16">
        <f>SUM(Q258,R258,T258,U258,W258,X258,Z258,AA258)</f>
        <v>0</v>
      </c>
      <c r="AH258" s="16"/>
      <c r="AI258" s="32"/>
      <c r="AJ258" s="32">
        <f t="shared" si="418"/>
        <v>0</v>
      </c>
      <c r="AK258" s="32"/>
      <c r="AL258" s="32">
        <f t="shared" si="419"/>
        <v>0</v>
      </c>
      <c r="AM258" s="32"/>
      <c r="AN258" s="32">
        <f t="shared" si="420"/>
        <v>0</v>
      </c>
      <c r="AO258" s="32"/>
      <c r="AP258" s="32">
        <f t="shared" si="421"/>
        <v>0</v>
      </c>
      <c r="AQ258" s="32"/>
      <c r="AR258" s="330">
        <f t="shared" si="422"/>
        <v>0</v>
      </c>
      <c r="AS258" s="32"/>
      <c r="AT258" s="32"/>
      <c r="AU258" s="31">
        <f>(Q258*G258)*F258</f>
        <v>0</v>
      </c>
      <c r="AV258" s="32"/>
      <c r="AW258" s="31">
        <f>(T258*G258)*F258</f>
        <v>0</v>
      </c>
      <c r="AX258" s="32"/>
      <c r="AY258" s="31">
        <f>(W258*G258)*F258</f>
        <v>0</v>
      </c>
      <c r="AZ258" s="32"/>
      <c r="BA258" s="31">
        <f>(Z258*G258)*F258</f>
        <v>0</v>
      </c>
      <c r="BB258" s="32"/>
      <c r="BC258" s="31">
        <f>SUM(AT258:BB258)</f>
        <v>0</v>
      </c>
      <c r="BF258" s="30"/>
      <c r="BG258" s="30"/>
      <c r="BH258" s="30"/>
      <c r="BI258" s="30"/>
      <c r="BJ258" s="30"/>
      <c r="BK258" s="30"/>
      <c r="BL258" s="30"/>
      <c r="BM258" s="30">
        <f>IF($N$18&lt;BM$24,0,IF($N$18&gt;BM$25,0,$BG258))</f>
        <v>0</v>
      </c>
      <c r="BN258" s="30">
        <f>IF($N$18&lt;BN$24,0,IF($N$18&gt;BN$25,0,$BH258))</f>
        <v>0</v>
      </c>
      <c r="BO258" s="30">
        <f>IF($N$18&lt;BO$24,0,IF($N$18&gt;BO$25,0,$BI258))</f>
        <v>0</v>
      </c>
      <c r="BP258" s="30">
        <f>IF($N$18&lt;BP$24,0,IF($N$18&gt;BP$25,0,$BJ258))</f>
        <v>0</v>
      </c>
      <c r="BQ258" s="30">
        <f>IF($N$18&lt;BQ$24,0,IF($N$18&gt;BQ$25,0,$BK258))</f>
        <v>0</v>
      </c>
      <c r="BR258" s="29">
        <f>SUM(BL258:BQ258)</f>
        <v>0</v>
      </c>
      <c r="BT258" s="28">
        <v>9</v>
      </c>
    </row>
    <row r="259" spans="1:72" ht="15" customHeight="1">
      <c r="A259" s="67" t="s">
        <v>350</v>
      </c>
      <c r="B259" s="59"/>
      <c r="C259" s="58"/>
      <c r="D259" s="57"/>
      <c r="E259" s="472"/>
      <c r="F259" s="473"/>
      <c r="G259" s="50"/>
      <c r="H259" s="49"/>
      <c r="I259" s="48"/>
      <c r="J259" s="16"/>
      <c r="K259" s="355"/>
      <c r="L259" s="355"/>
      <c r="M259" s="16"/>
      <c r="N259" s="355"/>
      <c r="O259" s="355"/>
      <c r="P259" s="33"/>
      <c r="Q259" s="16"/>
      <c r="R259" s="56"/>
      <c r="S259" s="33"/>
      <c r="T259" s="16"/>
      <c r="U259" s="56"/>
      <c r="V259" s="33"/>
      <c r="W259" s="16"/>
      <c r="X259" s="56"/>
      <c r="Y259" s="33"/>
      <c r="Z259" s="16"/>
      <c r="AA259" s="56"/>
      <c r="AB259" s="33"/>
      <c r="AC259" s="33"/>
      <c r="AD259" s="35"/>
      <c r="AE259" s="46"/>
      <c r="AF259" s="33"/>
      <c r="AG259" s="16">
        <f>SUM(AG260:AG264)</f>
        <v>0</v>
      </c>
      <c r="AH259" s="16"/>
      <c r="AI259" s="32"/>
      <c r="AJ259" s="32">
        <f t="shared" si="418"/>
        <v>0</v>
      </c>
      <c r="AK259" s="32"/>
      <c r="AL259" s="32">
        <f t="shared" si="419"/>
        <v>0</v>
      </c>
      <c r="AM259" s="32"/>
      <c r="AN259" s="32">
        <f t="shared" si="420"/>
        <v>0</v>
      </c>
      <c r="AO259" s="32"/>
      <c r="AP259" s="32">
        <f t="shared" si="421"/>
        <v>0</v>
      </c>
      <c r="AQ259" s="32"/>
      <c r="AR259" s="330">
        <f t="shared" si="422"/>
        <v>0</v>
      </c>
      <c r="AS259" s="32"/>
      <c r="AT259" s="32"/>
      <c r="AU259" s="31"/>
      <c r="AV259" s="32"/>
      <c r="AW259" s="31"/>
      <c r="AX259" s="32"/>
      <c r="AY259" s="31"/>
      <c r="AZ259" s="32"/>
      <c r="BA259" s="31"/>
      <c r="BB259" s="32"/>
      <c r="BC259" s="31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29"/>
      <c r="BT259" s="28" t="e">
        <v>#N/A</v>
      </c>
    </row>
    <row r="260" spans="1:72" ht="11.25" customHeight="1">
      <c r="A260" s="84" t="s">
        <v>351</v>
      </c>
      <c r="B260" s="44" t="s">
        <v>352</v>
      </c>
      <c r="C260" s="39"/>
      <c r="D260" s="39" t="str">
        <f>BT260</f>
        <v>S/O</v>
      </c>
      <c r="E260" s="472" t="s">
        <v>101</v>
      </c>
      <c r="F260" s="473">
        <f>BR260</f>
        <v>0</v>
      </c>
      <c r="G260" s="42">
        <v>72</v>
      </c>
      <c r="H260" s="62"/>
      <c r="I260" s="40">
        <v>1752957</v>
      </c>
      <c r="J260" s="61"/>
      <c r="K260" s="351">
        <v>46174</v>
      </c>
      <c r="L260" s="352"/>
      <c r="M260" s="61"/>
      <c r="N260" s="351">
        <v>46223</v>
      </c>
      <c r="O260" s="352"/>
      <c r="P260" s="33"/>
      <c r="Q260" s="37"/>
      <c r="R260" s="36">
        <f>IF($D$18="YES", (Q260), (0))</f>
        <v>0</v>
      </c>
      <c r="S260" s="33"/>
      <c r="T260" s="37"/>
      <c r="U260" s="36">
        <f>IF($D$18="YES", (T260), (0))</f>
        <v>0</v>
      </c>
      <c r="V260" s="33"/>
      <c r="W260" s="37"/>
      <c r="X260" s="36">
        <f>IF($D$18="YES", (W260), (0))</f>
        <v>0</v>
      </c>
      <c r="Y260" s="33"/>
      <c r="Z260" s="37"/>
      <c r="AA260" s="36">
        <f>IF($D$18="YES", (Z260), (0))</f>
        <v>0</v>
      </c>
      <c r="AB260" s="33"/>
      <c r="AC260" s="33"/>
      <c r="AD260" s="35"/>
      <c r="AE260" s="34"/>
      <c r="AF260" s="33"/>
      <c r="AG260" s="16">
        <f>SUM(Q260,R260,T260,U260,W260,X260,Z260,AA260)</f>
        <v>0</v>
      </c>
      <c r="AH260" s="16"/>
      <c r="AI260" s="32"/>
      <c r="AJ260" s="32">
        <f t="shared" si="418"/>
        <v>0</v>
      </c>
      <c r="AK260" s="32"/>
      <c r="AL260" s="32">
        <f t="shared" si="419"/>
        <v>0</v>
      </c>
      <c r="AM260" s="32"/>
      <c r="AN260" s="32">
        <f t="shared" si="420"/>
        <v>0</v>
      </c>
      <c r="AO260" s="32"/>
      <c r="AP260" s="32">
        <f t="shared" si="421"/>
        <v>0</v>
      </c>
      <c r="AQ260" s="32"/>
      <c r="AR260" s="330">
        <f t="shared" si="422"/>
        <v>0</v>
      </c>
      <c r="AS260" s="32"/>
      <c r="AT260" s="32"/>
      <c r="AU260" s="31">
        <f>(Q260*G260)*F260</f>
        <v>0</v>
      </c>
      <c r="AV260" s="32"/>
      <c r="AW260" s="31">
        <f>(T260*G260)*F260</f>
        <v>0</v>
      </c>
      <c r="AX260" s="32"/>
      <c r="AY260" s="31">
        <f>(W260*G260)*F260</f>
        <v>0</v>
      </c>
      <c r="AZ260" s="32"/>
      <c r="BA260" s="31">
        <f>(Z260*G260)*F260</f>
        <v>0</v>
      </c>
      <c r="BB260" s="32"/>
      <c r="BC260" s="31">
        <f>SUM(AT260:BB260)</f>
        <v>0</v>
      </c>
      <c r="BF260" s="30"/>
      <c r="BG260" s="30"/>
      <c r="BH260" s="30"/>
      <c r="BI260" s="30"/>
      <c r="BJ260" s="30"/>
      <c r="BK260" s="30"/>
      <c r="BL260" s="30"/>
      <c r="BM260" s="30">
        <f>IF($N$18&lt;BM$24,0,IF($N$18&gt;BM$25,0,$BG260))</f>
        <v>0</v>
      </c>
      <c r="BN260" s="30">
        <f>IF($N$18&lt;BN$24,0,IF($N$18&gt;BN$25,0,$BH260))</f>
        <v>0</v>
      </c>
      <c r="BO260" s="30">
        <f>IF($N$18&lt;BO$24,0,IF($N$18&gt;BO$25,0,$BI260))</f>
        <v>0</v>
      </c>
      <c r="BP260" s="30">
        <f>IF($N$18&lt;BP$24,0,IF($N$18&gt;BP$25,0,$BJ260))</f>
        <v>0</v>
      </c>
      <c r="BQ260" s="30">
        <f>IF($N$18&lt;BQ$24,0,IF($N$18&gt;BQ$25,0,$BK260))</f>
        <v>0</v>
      </c>
      <c r="BR260" s="29">
        <f>SUM(BL260:BQ260)</f>
        <v>0</v>
      </c>
      <c r="BT260" s="28" t="s">
        <v>742</v>
      </c>
    </row>
    <row r="261" spans="1:72" ht="11.25" customHeight="1">
      <c r="A261" s="55" t="s">
        <v>353</v>
      </c>
      <c r="B261" s="54"/>
      <c r="C261" s="73"/>
      <c r="D261" s="52"/>
      <c r="E261" s="472"/>
      <c r="F261" s="473"/>
      <c r="G261" s="50"/>
      <c r="H261" s="49"/>
      <c r="I261" s="48"/>
      <c r="J261" s="16"/>
      <c r="K261" s="353"/>
      <c r="L261" s="353"/>
      <c r="M261" s="16"/>
      <c r="N261" s="353"/>
      <c r="O261" s="353"/>
      <c r="P261" s="33"/>
      <c r="Q261" s="16"/>
      <c r="R261" s="64"/>
      <c r="S261" s="33"/>
      <c r="T261" s="16"/>
      <c r="U261" s="64"/>
      <c r="V261" s="33"/>
      <c r="W261" s="16"/>
      <c r="X261" s="64"/>
      <c r="Y261" s="33"/>
      <c r="Z261" s="16"/>
      <c r="AA261" s="64"/>
      <c r="AB261" s="33"/>
      <c r="AC261" s="33"/>
      <c r="AD261" s="47"/>
      <c r="AE261" s="46"/>
      <c r="AF261" s="33"/>
      <c r="AG261" s="16">
        <f>SUM(AG263:AG264)</f>
        <v>0</v>
      </c>
      <c r="AH261" s="16"/>
      <c r="AI261" s="32"/>
      <c r="AJ261" s="32">
        <f t="shared" si="418"/>
        <v>0</v>
      </c>
      <c r="AK261" s="32"/>
      <c r="AL261" s="32">
        <f t="shared" si="419"/>
        <v>0</v>
      </c>
      <c r="AM261" s="32"/>
      <c r="AN261" s="32">
        <f t="shared" si="420"/>
        <v>0</v>
      </c>
      <c r="AO261" s="32"/>
      <c r="AP261" s="32">
        <f t="shared" si="421"/>
        <v>0</v>
      </c>
      <c r="AQ261" s="32"/>
      <c r="AR261" s="330">
        <f t="shared" si="422"/>
        <v>0</v>
      </c>
      <c r="AS261" s="32"/>
      <c r="AT261" s="32"/>
      <c r="AU261" s="31"/>
      <c r="AV261" s="32"/>
      <c r="AW261" s="31"/>
      <c r="AX261" s="32"/>
      <c r="AY261" s="31"/>
      <c r="AZ261" s="32"/>
      <c r="BA261" s="31"/>
      <c r="BB261" s="32"/>
      <c r="BC261" s="31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29"/>
      <c r="BT261" s="28" t="e">
        <v>#N/A</v>
      </c>
    </row>
    <row r="262" spans="1:72" ht="11.25" customHeight="1">
      <c r="A262" s="84" t="s">
        <v>354</v>
      </c>
      <c r="B262" s="44" t="s">
        <v>355</v>
      </c>
      <c r="C262" s="43" t="s">
        <v>76</v>
      </c>
      <c r="D262" s="39">
        <f>BT262</f>
        <v>2</v>
      </c>
      <c r="E262" s="472" t="s">
        <v>101</v>
      </c>
      <c r="F262" s="473">
        <f>BR262</f>
        <v>0</v>
      </c>
      <c r="G262" s="42">
        <v>72</v>
      </c>
      <c r="H262" s="62"/>
      <c r="I262" s="40">
        <v>1752897</v>
      </c>
      <c r="J262" s="61"/>
      <c r="K262" s="351">
        <v>46174</v>
      </c>
      <c r="L262" s="352"/>
      <c r="M262" s="61"/>
      <c r="N262" s="351">
        <v>46223</v>
      </c>
      <c r="O262" s="352"/>
      <c r="P262" s="33"/>
      <c r="Q262" s="37"/>
      <c r="R262" s="36">
        <f>IF($D$18="YES", (Q262), (0))</f>
        <v>0</v>
      </c>
      <c r="S262" s="33"/>
      <c r="T262" s="37"/>
      <c r="U262" s="36">
        <f>IF($D$18="YES", (T262), (0))</f>
        <v>0</v>
      </c>
      <c r="V262" s="33"/>
      <c r="W262" s="37"/>
      <c r="X262" s="36">
        <f>IF($D$18="YES", (W262), (0))</f>
        <v>0</v>
      </c>
      <c r="Y262" s="33"/>
      <c r="Z262" s="37"/>
      <c r="AA262" s="36">
        <f>IF($D$18="YES", (Z262), (0))</f>
        <v>0</v>
      </c>
      <c r="AB262" s="33"/>
      <c r="AC262" s="33"/>
      <c r="AD262" s="35"/>
      <c r="AE262" s="34"/>
      <c r="AF262" s="33"/>
      <c r="AG262" s="16">
        <f>SUM(Q262,R262,T262,U262,W262,X262,Z262,AA262)</f>
        <v>0</v>
      </c>
      <c r="AH262" s="16"/>
      <c r="AI262" s="32"/>
      <c r="AJ262" s="32">
        <f t="shared" ref="AJ262" si="423">Q262*G262</f>
        <v>0</v>
      </c>
      <c r="AK262" s="32"/>
      <c r="AL262" s="32">
        <f t="shared" ref="AL262" si="424">T262*G262</f>
        <v>0</v>
      </c>
      <c r="AM262" s="32"/>
      <c r="AN262" s="32">
        <f t="shared" ref="AN262" si="425">W262*G262</f>
        <v>0</v>
      </c>
      <c r="AO262" s="32"/>
      <c r="AP262" s="32">
        <f t="shared" ref="AP262" si="426">Z262*G262</f>
        <v>0</v>
      </c>
      <c r="AQ262" s="32"/>
      <c r="AR262" s="330">
        <f t="shared" ref="AR262" si="427">SUM(AJ262,AL262,AN262,AP262)</f>
        <v>0</v>
      </c>
      <c r="AS262" s="32"/>
      <c r="AT262" s="32"/>
      <c r="AU262" s="31">
        <f>(Q262*G262)*F262</f>
        <v>0</v>
      </c>
      <c r="AV262" s="32"/>
      <c r="AW262" s="31">
        <f>(T262*G262)*F262</f>
        <v>0</v>
      </c>
      <c r="AX262" s="32"/>
      <c r="AY262" s="31">
        <f>(W262*G262)*F262</f>
        <v>0</v>
      </c>
      <c r="AZ262" s="32"/>
      <c r="BA262" s="31">
        <f>(Z262*G262)*F262</f>
        <v>0</v>
      </c>
      <c r="BB262" s="32"/>
      <c r="BC262" s="31">
        <f>SUM(AT262:BB262)</f>
        <v>0</v>
      </c>
      <c r="BF262" s="30"/>
      <c r="BG262" s="30"/>
      <c r="BH262" s="30"/>
      <c r="BI262" s="30"/>
      <c r="BJ262" s="30"/>
      <c r="BK262" s="30"/>
      <c r="BL262" s="30"/>
      <c r="BM262" s="30">
        <f>IF($N$18&lt;BM$24,0,IF($N$18&gt;BM$25,0,$BG262))</f>
        <v>0</v>
      </c>
      <c r="BN262" s="30">
        <f>IF($N$18&lt;BN$24,0,IF($N$18&gt;BN$25,0,$BH262))</f>
        <v>0</v>
      </c>
      <c r="BO262" s="30">
        <f>IF($N$18&lt;BO$24,0,IF($N$18&gt;BO$25,0,$BI262))</f>
        <v>0</v>
      </c>
      <c r="BP262" s="30">
        <f>IF($N$18&lt;BP$24,0,IF($N$18&gt;BP$25,0,$BJ262))</f>
        <v>0</v>
      </c>
      <c r="BQ262" s="30">
        <f>IF($N$18&lt;BQ$24,0,IF($N$18&gt;BQ$25,0,$BK262))</f>
        <v>0</v>
      </c>
      <c r="BR262" s="29">
        <f>SUM(BL262:BQ262)</f>
        <v>0</v>
      </c>
      <c r="BT262" s="28">
        <v>2</v>
      </c>
    </row>
    <row r="263" spans="1:72" ht="11.25" customHeight="1">
      <c r="A263" s="84" t="s">
        <v>356</v>
      </c>
      <c r="B263" s="44" t="s">
        <v>357</v>
      </c>
      <c r="C263" s="39"/>
      <c r="D263" s="39" t="str">
        <f>BT263</f>
        <v>S/O</v>
      </c>
      <c r="E263" s="472" t="s">
        <v>101</v>
      </c>
      <c r="F263" s="473">
        <f>BR263</f>
        <v>0</v>
      </c>
      <c r="G263" s="42">
        <v>72</v>
      </c>
      <c r="H263" s="62"/>
      <c r="I263" s="40">
        <v>1752907</v>
      </c>
      <c r="J263" s="61"/>
      <c r="K263" s="351">
        <v>46174</v>
      </c>
      <c r="L263" s="352"/>
      <c r="M263" s="61"/>
      <c r="N263" s="351">
        <v>46223</v>
      </c>
      <c r="O263" s="352"/>
      <c r="P263" s="33"/>
      <c r="Q263" s="37"/>
      <c r="R263" s="36">
        <f>IF($D$18="YES", (Q263), (0))</f>
        <v>0</v>
      </c>
      <c r="S263" s="33"/>
      <c r="T263" s="37"/>
      <c r="U263" s="36">
        <f>IF($D$18="YES", (T263), (0))</f>
        <v>0</v>
      </c>
      <c r="V263" s="33"/>
      <c r="W263" s="37"/>
      <c r="X263" s="36">
        <f>IF($D$18="YES", (W263), (0))</f>
        <v>0</v>
      </c>
      <c r="Y263" s="33"/>
      <c r="Z263" s="37"/>
      <c r="AA263" s="36">
        <f>IF($D$18="YES", (Z263), (0))</f>
        <v>0</v>
      </c>
      <c r="AB263" s="33"/>
      <c r="AC263" s="33"/>
      <c r="AD263" s="35"/>
      <c r="AE263" s="34"/>
      <c r="AF263" s="33"/>
      <c r="AG263" s="16">
        <f>SUM(Q263,R263,T263,U263,W263,X263,Z263,AA263)</f>
        <v>0</v>
      </c>
      <c r="AH263" s="16"/>
      <c r="AI263" s="32"/>
      <c r="AJ263" s="32">
        <f t="shared" si="418"/>
        <v>0</v>
      </c>
      <c r="AK263" s="32"/>
      <c r="AL263" s="32">
        <f t="shared" si="419"/>
        <v>0</v>
      </c>
      <c r="AM263" s="32"/>
      <c r="AN263" s="32">
        <f t="shared" si="420"/>
        <v>0</v>
      </c>
      <c r="AO263" s="32"/>
      <c r="AP263" s="32">
        <f t="shared" si="421"/>
        <v>0</v>
      </c>
      <c r="AQ263" s="32"/>
      <c r="AR263" s="330">
        <f t="shared" si="422"/>
        <v>0</v>
      </c>
      <c r="AS263" s="32"/>
      <c r="AT263" s="32"/>
      <c r="AU263" s="31">
        <f>(Q263*G263)*F263</f>
        <v>0</v>
      </c>
      <c r="AV263" s="32"/>
      <c r="AW263" s="31">
        <f>(T263*G263)*F263</f>
        <v>0</v>
      </c>
      <c r="AX263" s="32"/>
      <c r="AY263" s="31">
        <f>(W263*G263)*F263</f>
        <v>0</v>
      </c>
      <c r="AZ263" s="32"/>
      <c r="BA263" s="31">
        <f>(Z263*G263)*F263</f>
        <v>0</v>
      </c>
      <c r="BB263" s="32"/>
      <c r="BC263" s="31">
        <f>SUM(AT263:BB263)</f>
        <v>0</v>
      </c>
      <c r="BF263" s="30"/>
      <c r="BG263" s="30"/>
      <c r="BH263" s="30"/>
      <c r="BI263" s="30"/>
      <c r="BJ263" s="30"/>
      <c r="BK263" s="30"/>
      <c r="BL263" s="30"/>
      <c r="BM263" s="30">
        <f>IF($N$18&lt;BM$24,0,IF($N$18&gt;BM$25,0,$BG263))</f>
        <v>0</v>
      </c>
      <c r="BN263" s="30">
        <f>IF($N$18&lt;BN$24,0,IF($N$18&gt;BN$25,0,$BH263))</f>
        <v>0</v>
      </c>
      <c r="BO263" s="30">
        <f>IF($N$18&lt;BO$24,0,IF($N$18&gt;BO$25,0,$BI263))</f>
        <v>0</v>
      </c>
      <c r="BP263" s="30">
        <f>IF($N$18&lt;BP$24,0,IF($N$18&gt;BP$25,0,$BJ263))</f>
        <v>0</v>
      </c>
      <c r="BQ263" s="30">
        <f>IF($N$18&lt;BQ$24,0,IF($N$18&gt;BQ$25,0,$BK263))</f>
        <v>0</v>
      </c>
      <c r="BR263" s="29">
        <f>SUM(BL263:BQ263)</f>
        <v>0</v>
      </c>
      <c r="BT263" s="28" t="s">
        <v>742</v>
      </c>
    </row>
    <row r="264" spans="1:72" ht="11.25" customHeight="1">
      <c r="A264" s="84" t="s">
        <v>358</v>
      </c>
      <c r="B264" s="44" t="s">
        <v>359</v>
      </c>
      <c r="C264" s="39"/>
      <c r="D264" s="39" t="str">
        <f>BT264</f>
        <v>S/O</v>
      </c>
      <c r="E264" s="472" t="s">
        <v>101</v>
      </c>
      <c r="F264" s="473">
        <f>BR264</f>
        <v>0</v>
      </c>
      <c r="G264" s="42">
        <v>72</v>
      </c>
      <c r="H264" s="62"/>
      <c r="I264" s="40">
        <v>1752917</v>
      </c>
      <c r="J264" s="61"/>
      <c r="K264" s="351">
        <v>46174</v>
      </c>
      <c r="L264" s="352"/>
      <c r="M264" s="61"/>
      <c r="N264" s="351">
        <v>46223</v>
      </c>
      <c r="O264" s="352"/>
      <c r="P264" s="33"/>
      <c r="Q264" s="37"/>
      <c r="R264" s="36">
        <f>IF($D$18="YES", (Q264), (0))</f>
        <v>0</v>
      </c>
      <c r="S264" s="33"/>
      <c r="T264" s="37"/>
      <c r="U264" s="36">
        <f>IF($D$18="YES", (T264), (0))</f>
        <v>0</v>
      </c>
      <c r="V264" s="33"/>
      <c r="W264" s="37"/>
      <c r="X264" s="36">
        <f>IF($D$18="YES", (W264), (0))</f>
        <v>0</v>
      </c>
      <c r="Y264" s="33"/>
      <c r="Z264" s="37"/>
      <c r="AA264" s="36">
        <f>IF($D$18="YES", (Z264), (0))</f>
        <v>0</v>
      </c>
      <c r="AB264" s="33"/>
      <c r="AC264" s="33"/>
      <c r="AD264" s="35"/>
      <c r="AE264" s="34"/>
      <c r="AF264" s="33"/>
      <c r="AG264" s="16">
        <f>SUM(Q264,R264,T264,U264,W264,X264,Z264,AA264)</f>
        <v>0</v>
      </c>
      <c r="AH264" s="16"/>
      <c r="AI264" s="32"/>
      <c r="AJ264" s="32">
        <f t="shared" si="418"/>
        <v>0</v>
      </c>
      <c r="AK264" s="32"/>
      <c r="AL264" s="32">
        <f t="shared" si="419"/>
        <v>0</v>
      </c>
      <c r="AM264" s="32"/>
      <c r="AN264" s="32">
        <f t="shared" si="420"/>
        <v>0</v>
      </c>
      <c r="AO264" s="32"/>
      <c r="AP264" s="32">
        <f t="shared" si="421"/>
        <v>0</v>
      </c>
      <c r="AQ264" s="32"/>
      <c r="AR264" s="330">
        <f t="shared" si="422"/>
        <v>0</v>
      </c>
      <c r="AS264" s="32"/>
      <c r="AT264" s="32"/>
      <c r="AU264" s="31">
        <f>(Q264*G264)*F264</f>
        <v>0</v>
      </c>
      <c r="AV264" s="32"/>
      <c r="AW264" s="31">
        <f>(T264*G264)*F264</f>
        <v>0</v>
      </c>
      <c r="AX264" s="32"/>
      <c r="AY264" s="31">
        <f>(W264*G264)*F264</f>
        <v>0</v>
      </c>
      <c r="AZ264" s="32"/>
      <c r="BA264" s="31">
        <f>(Z264*G264)*F264</f>
        <v>0</v>
      </c>
      <c r="BB264" s="32"/>
      <c r="BC264" s="31">
        <f>SUM(AT264:BB264)</f>
        <v>0</v>
      </c>
      <c r="BF264" s="30"/>
      <c r="BG264" s="30"/>
      <c r="BH264" s="30"/>
      <c r="BI264" s="30"/>
      <c r="BJ264" s="30"/>
      <c r="BK264" s="30"/>
      <c r="BL264" s="30"/>
      <c r="BM264" s="30">
        <f>IF($N$18&lt;BM$24,0,IF($N$18&gt;BM$25,0,$BG264))</f>
        <v>0</v>
      </c>
      <c r="BN264" s="30">
        <f>IF($N$18&lt;BN$24,0,IF($N$18&gt;BN$25,0,$BH264))</f>
        <v>0</v>
      </c>
      <c r="BO264" s="30">
        <f>IF($N$18&lt;BO$24,0,IF($N$18&gt;BO$25,0,$BI264))</f>
        <v>0</v>
      </c>
      <c r="BP264" s="30">
        <f>IF($N$18&lt;BP$24,0,IF($N$18&gt;BP$25,0,$BJ264))</f>
        <v>0</v>
      </c>
      <c r="BQ264" s="30">
        <f>IF($N$18&lt;BQ$24,0,IF($N$18&gt;BQ$25,0,$BK264))</f>
        <v>0</v>
      </c>
      <c r="BR264" s="29">
        <f>SUM(BL264:BQ264)</f>
        <v>0</v>
      </c>
      <c r="BT264" s="28" t="s">
        <v>742</v>
      </c>
    </row>
    <row r="265" spans="1:72" ht="15" customHeight="1">
      <c r="A265" s="60" t="s">
        <v>360</v>
      </c>
      <c r="B265" s="59"/>
      <c r="C265" s="75"/>
      <c r="D265" s="78"/>
      <c r="E265" s="472"/>
      <c r="F265" s="473"/>
      <c r="G265" s="50"/>
      <c r="H265" s="49"/>
      <c r="I265" s="48"/>
      <c r="J265" s="16"/>
      <c r="K265" s="353"/>
      <c r="L265" s="353"/>
      <c r="M265" s="16"/>
      <c r="N265" s="353"/>
      <c r="O265" s="353"/>
      <c r="P265" s="33"/>
      <c r="Q265" s="16"/>
      <c r="R265" s="38"/>
      <c r="S265" s="33"/>
      <c r="T265" s="16"/>
      <c r="U265" s="38"/>
      <c r="V265" s="33"/>
      <c r="W265" s="16"/>
      <c r="X265" s="38"/>
      <c r="Y265" s="33"/>
      <c r="Z265" s="16"/>
      <c r="AA265" s="38"/>
      <c r="AB265" s="33"/>
      <c r="AC265" s="33"/>
      <c r="AD265" s="85"/>
      <c r="AE265" s="46"/>
      <c r="AF265" s="33"/>
      <c r="AG265" s="16">
        <f>SUM(AG266:AG268)</f>
        <v>0</v>
      </c>
      <c r="AH265" s="16"/>
      <c r="AI265" s="32"/>
      <c r="AJ265" s="32">
        <f t="shared" si="418"/>
        <v>0</v>
      </c>
      <c r="AK265" s="32"/>
      <c r="AL265" s="32">
        <f t="shared" si="419"/>
        <v>0</v>
      </c>
      <c r="AM265" s="32"/>
      <c r="AN265" s="32">
        <f t="shared" si="420"/>
        <v>0</v>
      </c>
      <c r="AO265" s="32"/>
      <c r="AP265" s="32">
        <f t="shared" si="421"/>
        <v>0</v>
      </c>
      <c r="AQ265" s="32"/>
      <c r="AR265" s="330">
        <f t="shared" si="422"/>
        <v>0</v>
      </c>
      <c r="AS265" s="32"/>
      <c r="AT265" s="32"/>
      <c r="AU265" s="31"/>
      <c r="AV265" s="32"/>
      <c r="AW265" s="31"/>
      <c r="AX265" s="32"/>
      <c r="AY265" s="31"/>
      <c r="AZ265" s="32"/>
      <c r="BA265" s="31"/>
      <c r="BB265" s="32"/>
      <c r="BC265" s="31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29"/>
      <c r="BT265" s="28" t="e">
        <v>#N/A</v>
      </c>
    </row>
    <row r="266" spans="1:72" ht="11.25" customHeight="1">
      <c r="A266" s="84" t="s">
        <v>361</v>
      </c>
      <c r="B266" s="44" t="s">
        <v>362</v>
      </c>
      <c r="C266" s="39"/>
      <c r="D266" s="39">
        <f>BT266</f>
        <v>13</v>
      </c>
      <c r="E266" s="472" t="s">
        <v>101</v>
      </c>
      <c r="F266" s="473">
        <f>BR266</f>
        <v>0</v>
      </c>
      <c r="G266" s="83">
        <v>72</v>
      </c>
      <c r="H266" s="62"/>
      <c r="I266" s="68">
        <v>1753407</v>
      </c>
      <c r="J266" s="61"/>
      <c r="K266" s="351">
        <v>46174</v>
      </c>
      <c r="L266" s="352"/>
      <c r="M266" s="61"/>
      <c r="N266" s="351">
        <v>46209</v>
      </c>
      <c r="O266" s="352"/>
      <c r="P266" s="33"/>
      <c r="Q266" s="37"/>
      <c r="R266" s="36">
        <f>IF($D$18="YES", (Q266), (0))</f>
        <v>0</v>
      </c>
      <c r="S266" s="33"/>
      <c r="T266" s="37"/>
      <c r="U266" s="36">
        <f>IF($D$18="YES", (T266), (0))</f>
        <v>0</v>
      </c>
      <c r="V266" s="33"/>
      <c r="W266" s="37"/>
      <c r="X266" s="36">
        <f>IF($D$18="YES", (W266), (0))</f>
        <v>0</v>
      </c>
      <c r="Y266" s="33"/>
      <c r="Z266" s="37"/>
      <c r="AA266" s="36">
        <f>IF($D$18="YES", (Z266), (0))</f>
        <v>0</v>
      </c>
      <c r="AB266" s="33"/>
      <c r="AC266" s="33"/>
      <c r="AD266" s="35"/>
      <c r="AE266" s="82"/>
      <c r="AF266" s="33"/>
      <c r="AG266" s="16">
        <f>SUM(Q266,R266,T266,U266,W266,X266,Z266,AA266)</f>
        <v>0</v>
      </c>
      <c r="AH266" s="16"/>
      <c r="AI266" s="32"/>
      <c r="AJ266" s="32">
        <f t="shared" si="418"/>
        <v>0</v>
      </c>
      <c r="AK266" s="32"/>
      <c r="AL266" s="32">
        <f t="shared" si="419"/>
        <v>0</v>
      </c>
      <c r="AM266" s="32"/>
      <c r="AN266" s="32">
        <f t="shared" si="420"/>
        <v>0</v>
      </c>
      <c r="AO266" s="32"/>
      <c r="AP266" s="32">
        <f t="shared" si="421"/>
        <v>0</v>
      </c>
      <c r="AQ266" s="32"/>
      <c r="AR266" s="330">
        <f t="shared" si="422"/>
        <v>0</v>
      </c>
      <c r="AS266" s="32"/>
      <c r="AT266" s="32"/>
      <c r="AU266" s="31">
        <f>(Q266*G266)*F266</f>
        <v>0</v>
      </c>
      <c r="AV266" s="32"/>
      <c r="AW266" s="31">
        <f>(T266*G266)*F266</f>
        <v>0</v>
      </c>
      <c r="AX266" s="32"/>
      <c r="AY266" s="31">
        <f>(W266*G266)*F266</f>
        <v>0</v>
      </c>
      <c r="AZ266" s="32"/>
      <c r="BA266" s="31">
        <f>(Z266*G266)*F266</f>
        <v>0</v>
      </c>
      <c r="BB266" s="32"/>
      <c r="BC266" s="31">
        <f>SUM(AT266:BB266)</f>
        <v>0</v>
      </c>
      <c r="BF266" s="30"/>
      <c r="BG266" s="30"/>
      <c r="BH266" s="30"/>
      <c r="BI266" s="30"/>
      <c r="BJ266" s="30"/>
      <c r="BK266" s="30"/>
      <c r="BL266" s="30"/>
      <c r="BM266" s="30">
        <f>IF($N$18&lt;BM$24,0,IF($N$18&gt;BM$25,0,$BG266))</f>
        <v>0</v>
      </c>
      <c r="BN266" s="30">
        <f>IF($N$18&lt;BN$24,0,IF($N$18&gt;BN$25,0,$BH266))</f>
        <v>0</v>
      </c>
      <c r="BO266" s="30">
        <f>IF($N$18&lt;BO$24,0,IF($N$18&gt;BO$25,0,$BI266))</f>
        <v>0</v>
      </c>
      <c r="BP266" s="30">
        <f>IF($N$18&lt;BP$24,0,IF($N$18&gt;BP$25,0,$BJ266))</f>
        <v>0</v>
      </c>
      <c r="BQ266" s="30">
        <f>IF($N$18&lt;BQ$24,0,IF($N$18&gt;BQ$25,0,$BK266))</f>
        <v>0</v>
      </c>
      <c r="BR266" s="29">
        <f>SUM(BL266:BQ266)</f>
        <v>0</v>
      </c>
      <c r="BT266" s="28">
        <v>13</v>
      </c>
    </row>
    <row r="267" spans="1:72" ht="11.25" customHeight="1">
      <c r="A267" s="84" t="s">
        <v>363</v>
      </c>
      <c r="B267" s="44" t="s">
        <v>364</v>
      </c>
      <c r="C267" s="39"/>
      <c r="D267" s="39" t="str">
        <f>BT267</f>
        <v>S/O</v>
      </c>
      <c r="E267" s="472" t="s">
        <v>101</v>
      </c>
      <c r="F267" s="473">
        <f>BR267</f>
        <v>0</v>
      </c>
      <c r="G267" s="83">
        <v>72</v>
      </c>
      <c r="H267" s="62"/>
      <c r="I267" s="68">
        <v>1753497</v>
      </c>
      <c r="J267" s="61"/>
      <c r="K267" s="351">
        <v>46174</v>
      </c>
      <c r="L267" s="352"/>
      <c r="M267" s="61"/>
      <c r="N267" s="351">
        <v>46209</v>
      </c>
      <c r="O267" s="352"/>
      <c r="P267" s="33"/>
      <c r="Q267" s="37"/>
      <c r="R267" s="36">
        <f>IF($D$18="YES", (Q267), (0))</f>
        <v>0</v>
      </c>
      <c r="S267" s="33"/>
      <c r="T267" s="37"/>
      <c r="U267" s="36">
        <f>IF($D$18="YES", (T267), (0))</f>
        <v>0</v>
      </c>
      <c r="V267" s="33"/>
      <c r="W267" s="37"/>
      <c r="X267" s="36">
        <f>IF($D$18="YES", (W267), (0))</f>
        <v>0</v>
      </c>
      <c r="Y267" s="33"/>
      <c r="Z267" s="37"/>
      <c r="AA267" s="36">
        <f>IF($D$18="YES", (Z267), (0))</f>
        <v>0</v>
      </c>
      <c r="AB267" s="33"/>
      <c r="AC267" s="33"/>
      <c r="AD267" s="35"/>
      <c r="AE267" s="82"/>
      <c r="AF267" s="33"/>
      <c r="AG267" s="16">
        <f>SUM(Q267,R267,T267,U267,W267,X267,Z267,AA267)</f>
        <v>0</v>
      </c>
      <c r="AH267" s="16"/>
      <c r="AI267" s="32"/>
      <c r="AJ267" s="32">
        <f t="shared" si="418"/>
        <v>0</v>
      </c>
      <c r="AK267" s="32"/>
      <c r="AL267" s="32">
        <f t="shared" si="419"/>
        <v>0</v>
      </c>
      <c r="AM267" s="32"/>
      <c r="AN267" s="32">
        <f t="shared" si="420"/>
        <v>0</v>
      </c>
      <c r="AO267" s="32"/>
      <c r="AP267" s="32">
        <f t="shared" si="421"/>
        <v>0</v>
      </c>
      <c r="AQ267" s="32"/>
      <c r="AR267" s="330">
        <f t="shared" si="422"/>
        <v>0</v>
      </c>
      <c r="AS267" s="32"/>
      <c r="AT267" s="32"/>
      <c r="AU267" s="31">
        <f>(Q267*G267)*F267</f>
        <v>0</v>
      </c>
      <c r="AV267" s="32"/>
      <c r="AW267" s="31">
        <f>(T267*G267)*F267</f>
        <v>0</v>
      </c>
      <c r="AX267" s="32"/>
      <c r="AY267" s="31">
        <f>(W267*G267)*F267</f>
        <v>0</v>
      </c>
      <c r="AZ267" s="32"/>
      <c r="BA267" s="31">
        <f>(Z267*G267)*F267</f>
        <v>0</v>
      </c>
      <c r="BB267" s="32"/>
      <c r="BC267" s="31">
        <f>SUM(AT267:BB267)</f>
        <v>0</v>
      </c>
      <c r="BF267" s="30"/>
      <c r="BG267" s="30"/>
      <c r="BH267" s="30"/>
      <c r="BI267" s="30"/>
      <c r="BJ267" s="30"/>
      <c r="BK267" s="30"/>
      <c r="BL267" s="30"/>
      <c r="BM267" s="30">
        <f>IF($N$18&lt;BM$24,0,IF($N$18&gt;BM$25,0,$BG267))</f>
        <v>0</v>
      </c>
      <c r="BN267" s="30">
        <f>IF($N$18&lt;BN$24,0,IF($N$18&gt;BN$25,0,$BH267))</f>
        <v>0</v>
      </c>
      <c r="BO267" s="30">
        <f>IF($N$18&lt;BO$24,0,IF($N$18&gt;BO$25,0,$BI267))</f>
        <v>0</v>
      </c>
      <c r="BP267" s="30">
        <f>IF($N$18&lt;BP$24,0,IF($N$18&gt;BP$25,0,$BJ267))</f>
        <v>0</v>
      </c>
      <c r="BQ267" s="30">
        <f>IF($N$18&lt;BQ$24,0,IF($N$18&gt;BQ$25,0,$BK267))</f>
        <v>0</v>
      </c>
      <c r="BR267" s="29">
        <f>SUM(BL267:BQ267)</f>
        <v>0</v>
      </c>
      <c r="BT267" s="28" t="s">
        <v>742</v>
      </c>
    </row>
    <row r="268" spans="1:72" ht="11.25" customHeight="1">
      <c r="A268" s="84" t="s">
        <v>365</v>
      </c>
      <c r="B268" s="44"/>
      <c r="C268" s="39"/>
      <c r="D268" s="39">
        <f>BT268</f>
        <v>28</v>
      </c>
      <c r="E268" s="472" t="s">
        <v>101</v>
      </c>
      <c r="F268" s="473">
        <f>BR268</f>
        <v>0</v>
      </c>
      <c r="G268" s="83">
        <v>72</v>
      </c>
      <c r="H268" s="62"/>
      <c r="I268" s="68">
        <v>1753527</v>
      </c>
      <c r="J268" s="61"/>
      <c r="K268" s="351">
        <v>46174</v>
      </c>
      <c r="L268" s="352"/>
      <c r="M268" s="61"/>
      <c r="N268" s="351">
        <v>46209</v>
      </c>
      <c r="O268" s="352"/>
      <c r="P268" s="33"/>
      <c r="Q268" s="37"/>
      <c r="R268" s="36">
        <f>IF($D$18="YES", (Q268), (0))</f>
        <v>0</v>
      </c>
      <c r="S268" s="33"/>
      <c r="T268" s="37"/>
      <c r="U268" s="36">
        <f>IF($D$18="YES", (T268), (0))</f>
        <v>0</v>
      </c>
      <c r="V268" s="33"/>
      <c r="W268" s="37"/>
      <c r="X268" s="36">
        <f>IF($D$18="YES", (W268), (0))</f>
        <v>0</v>
      </c>
      <c r="Y268" s="33"/>
      <c r="Z268" s="37"/>
      <c r="AA268" s="36">
        <f>IF($D$18="YES", (Z268), (0))</f>
        <v>0</v>
      </c>
      <c r="AB268" s="33"/>
      <c r="AC268" s="33"/>
      <c r="AD268" s="35"/>
      <c r="AE268" s="82"/>
      <c r="AF268" s="33"/>
      <c r="AG268" s="16">
        <f>SUM(Q268,R268,T268,U268,W268,X268,Z268,AA268)</f>
        <v>0</v>
      </c>
      <c r="AH268" s="16"/>
      <c r="AI268" s="32"/>
      <c r="AJ268" s="32">
        <f t="shared" si="418"/>
        <v>0</v>
      </c>
      <c r="AK268" s="32"/>
      <c r="AL268" s="32">
        <f t="shared" si="419"/>
        <v>0</v>
      </c>
      <c r="AM268" s="32"/>
      <c r="AN268" s="32">
        <f t="shared" si="420"/>
        <v>0</v>
      </c>
      <c r="AO268" s="32"/>
      <c r="AP268" s="32">
        <f t="shared" si="421"/>
        <v>0</v>
      </c>
      <c r="AQ268" s="32"/>
      <c r="AR268" s="330">
        <f t="shared" si="422"/>
        <v>0</v>
      </c>
      <c r="AS268" s="32"/>
      <c r="AT268" s="32"/>
      <c r="AU268" s="31">
        <f>(Q268*G268)*F268</f>
        <v>0</v>
      </c>
      <c r="AV268" s="32"/>
      <c r="AW268" s="31">
        <f>(T268*G268)*F268</f>
        <v>0</v>
      </c>
      <c r="AX268" s="32"/>
      <c r="AY268" s="31">
        <f>(W268*G268)*F268</f>
        <v>0</v>
      </c>
      <c r="AZ268" s="32"/>
      <c r="BA268" s="31">
        <f>(Z268*G268)*F268</f>
        <v>0</v>
      </c>
      <c r="BB268" s="32"/>
      <c r="BC268" s="31">
        <f>SUM(AT268:BB268)</f>
        <v>0</v>
      </c>
      <c r="BF268" s="30"/>
      <c r="BG268" s="30"/>
      <c r="BH268" s="30"/>
      <c r="BI268" s="30"/>
      <c r="BJ268" s="30"/>
      <c r="BK268" s="30"/>
      <c r="BL268" s="30"/>
      <c r="BM268" s="30">
        <f>IF($N$18&lt;BM$24,0,IF($N$18&gt;BM$25,0,$BG268))</f>
        <v>0</v>
      </c>
      <c r="BN268" s="30">
        <f>IF($N$18&lt;BN$24,0,IF($N$18&gt;BN$25,0,$BH268))</f>
        <v>0</v>
      </c>
      <c r="BO268" s="30">
        <f>IF($N$18&lt;BO$24,0,IF($N$18&gt;BO$25,0,$BI268))</f>
        <v>0</v>
      </c>
      <c r="BP268" s="30">
        <f>IF($N$18&lt;BP$24,0,IF($N$18&gt;BP$25,0,$BJ268))</f>
        <v>0</v>
      </c>
      <c r="BQ268" s="30">
        <f>IF($N$18&lt;BQ$24,0,IF($N$18&gt;BQ$25,0,$BK268))</f>
        <v>0</v>
      </c>
      <c r="BR268" s="29">
        <f>SUM(BL268:BQ268)</f>
        <v>0</v>
      </c>
      <c r="BT268" s="28">
        <v>28</v>
      </c>
    </row>
    <row r="269" spans="1:72" ht="15" customHeight="1">
      <c r="A269" s="67" t="s">
        <v>366</v>
      </c>
      <c r="B269" s="66"/>
      <c r="C269" s="58"/>
      <c r="D269" s="57"/>
      <c r="E269" s="476"/>
      <c r="F269" s="477"/>
      <c r="G269" s="50"/>
      <c r="H269" s="49"/>
      <c r="I269" s="48"/>
      <c r="J269" s="16"/>
      <c r="K269" s="355"/>
      <c r="L269" s="355"/>
      <c r="M269" s="16"/>
      <c r="N269" s="355"/>
      <c r="O269" s="355"/>
      <c r="P269" s="33"/>
      <c r="Q269" s="16"/>
      <c r="R269" s="56"/>
      <c r="S269" s="33"/>
      <c r="T269" s="16"/>
      <c r="U269" s="56"/>
      <c r="V269" s="33"/>
      <c r="W269" s="16"/>
      <c r="X269" s="56"/>
      <c r="Y269" s="33"/>
      <c r="Z269" s="16"/>
      <c r="AA269" s="56"/>
      <c r="AB269" s="33"/>
      <c r="AC269" s="33"/>
      <c r="AD269" s="35"/>
      <c r="AE269" s="46"/>
      <c r="AF269" s="33"/>
      <c r="AG269" s="16">
        <f>SUM(AG270:AG294)</f>
        <v>0</v>
      </c>
      <c r="AH269" s="16"/>
      <c r="AI269" s="32"/>
      <c r="AJ269" s="32">
        <f t="shared" si="418"/>
        <v>0</v>
      </c>
      <c r="AK269" s="32"/>
      <c r="AL269" s="32">
        <f t="shared" si="419"/>
        <v>0</v>
      </c>
      <c r="AM269" s="32"/>
      <c r="AN269" s="32">
        <f t="shared" si="420"/>
        <v>0</v>
      </c>
      <c r="AO269" s="32"/>
      <c r="AP269" s="32">
        <f t="shared" si="421"/>
        <v>0</v>
      </c>
      <c r="AQ269" s="32"/>
      <c r="AR269" s="330">
        <f t="shared" si="422"/>
        <v>0</v>
      </c>
      <c r="AS269" s="32"/>
      <c r="AT269" s="32"/>
      <c r="AU269" s="31"/>
      <c r="AV269" s="32"/>
      <c r="AW269" s="31"/>
      <c r="AX269" s="32"/>
      <c r="AY269" s="31"/>
      <c r="AZ269" s="32"/>
      <c r="BA269" s="31"/>
      <c r="BB269" s="32"/>
      <c r="BC269" s="31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29"/>
      <c r="BT269" s="28" t="e">
        <v>#N/A</v>
      </c>
    </row>
    <row r="270" spans="1:72" ht="11.1" customHeight="1">
      <c r="A270" s="81" t="s">
        <v>367</v>
      </c>
      <c r="B270" s="59"/>
      <c r="C270" s="53"/>
      <c r="D270" s="52"/>
      <c r="E270" s="474"/>
      <c r="F270" s="475"/>
      <c r="G270" s="50"/>
      <c r="H270" s="49"/>
      <c r="I270" s="48"/>
      <c r="J270" s="16"/>
      <c r="K270" s="354"/>
      <c r="L270" s="354"/>
      <c r="M270" s="16"/>
      <c r="N270" s="354"/>
      <c r="O270" s="354"/>
      <c r="P270" s="33"/>
      <c r="Q270" s="16"/>
      <c r="R270" s="64"/>
      <c r="S270" s="33"/>
      <c r="T270" s="16"/>
      <c r="U270" s="64"/>
      <c r="V270" s="33"/>
      <c r="W270" s="16"/>
      <c r="X270" s="64"/>
      <c r="Y270" s="33"/>
      <c r="Z270" s="16"/>
      <c r="AA270" s="64"/>
      <c r="AB270" s="33"/>
      <c r="AC270" s="33"/>
      <c r="AD270" s="35"/>
      <c r="AE270" s="46"/>
      <c r="AF270" s="33"/>
      <c r="AG270" s="16">
        <f>SUM(AG271:AG279)</f>
        <v>0</v>
      </c>
      <c r="AH270" s="16"/>
      <c r="AI270" s="32"/>
      <c r="AJ270" s="32">
        <f t="shared" si="418"/>
        <v>0</v>
      </c>
      <c r="AK270" s="32"/>
      <c r="AL270" s="32">
        <f t="shared" si="419"/>
        <v>0</v>
      </c>
      <c r="AM270" s="32"/>
      <c r="AN270" s="32">
        <f t="shared" si="420"/>
        <v>0</v>
      </c>
      <c r="AO270" s="32"/>
      <c r="AP270" s="32">
        <f t="shared" si="421"/>
        <v>0</v>
      </c>
      <c r="AQ270" s="32"/>
      <c r="AR270" s="330">
        <f t="shared" si="422"/>
        <v>0</v>
      </c>
      <c r="AS270" s="32"/>
      <c r="AT270" s="32"/>
      <c r="AU270" s="31"/>
      <c r="AV270" s="32"/>
      <c r="AW270" s="31"/>
      <c r="AX270" s="32"/>
      <c r="AY270" s="31"/>
      <c r="AZ270" s="32"/>
      <c r="BA270" s="31"/>
      <c r="BB270" s="32"/>
      <c r="BC270" s="31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29"/>
      <c r="BT270" s="28" t="e">
        <v>#N/A</v>
      </c>
    </row>
    <row r="271" spans="1:72" ht="11.25" customHeight="1">
      <c r="A271" s="45" t="s">
        <v>368</v>
      </c>
      <c r="B271" s="44"/>
      <c r="C271" s="39"/>
      <c r="D271" s="39" t="str">
        <f t="shared" ref="D271:D279" si="428">BT271</f>
        <v>S/O</v>
      </c>
      <c r="E271" s="472" t="s">
        <v>148</v>
      </c>
      <c r="F271" s="473">
        <f t="shared" ref="F271:F279" si="429">BR271</f>
        <v>0</v>
      </c>
      <c r="G271" s="42">
        <v>25</v>
      </c>
      <c r="H271" s="62"/>
      <c r="I271" s="79">
        <v>1755141</v>
      </c>
      <c r="J271" s="61"/>
      <c r="K271" s="351">
        <v>46279</v>
      </c>
      <c r="L271" s="352"/>
      <c r="M271" s="61"/>
      <c r="N271" s="351">
        <v>46307</v>
      </c>
      <c r="O271" s="352"/>
      <c r="P271" s="33"/>
      <c r="Q271" s="37"/>
      <c r="R271" s="36">
        <f t="shared" ref="R271:R279" si="430">IF($D$18="YES", (Q271), (0))</f>
        <v>0</v>
      </c>
      <c r="S271" s="33"/>
      <c r="T271" s="37"/>
      <c r="U271" s="36">
        <f t="shared" ref="U271:U279" si="431">IF($D$18="YES", (T271), (0))</f>
        <v>0</v>
      </c>
      <c r="V271" s="33"/>
      <c r="W271" s="37"/>
      <c r="X271" s="36">
        <f t="shared" ref="X271:X279" si="432">IF($D$18="YES", (W271), (0))</f>
        <v>0</v>
      </c>
      <c r="Y271" s="33"/>
      <c r="Z271" s="37"/>
      <c r="AA271" s="36">
        <f t="shared" ref="AA271:AA279" si="433">IF($D$18="YES", (Z271), (0))</f>
        <v>0</v>
      </c>
      <c r="AB271" s="33"/>
      <c r="AC271" s="33"/>
      <c r="AD271" s="35"/>
      <c r="AE271" s="34"/>
      <c r="AF271" s="33"/>
      <c r="AG271" s="16">
        <f t="shared" ref="AG271:AG279" si="434">SUM(Q271,R271,T271,U271,W271,X271,Z271,AA271)</f>
        <v>0</v>
      </c>
      <c r="AH271" s="16"/>
      <c r="AI271" s="32"/>
      <c r="AJ271" s="32">
        <f t="shared" si="418"/>
        <v>0</v>
      </c>
      <c r="AK271" s="32"/>
      <c r="AL271" s="32">
        <f t="shared" si="419"/>
        <v>0</v>
      </c>
      <c r="AM271" s="32"/>
      <c r="AN271" s="32">
        <f t="shared" si="420"/>
        <v>0</v>
      </c>
      <c r="AO271" s="32"/>
      <c r="AP271" s="32">
        <f t="shared" si="421"/>
        <v>0</v>
      </c>
      <c r="AQ271" s="32"/>
      <c r="AR271" s="330">
        <f t="shared" si="422"/>
        <v>0</v>
      </c>
      <c r="AS271" s="32"/>
      <c r="AT271" s="32"/>
      <c r="AU271" s="31">
        <f t="shared" ref="AU271:AU279" si="435">(Q271*G271)*F271</f>
        <v>0</v>
      </c>
      <c r="AV271" s="32"/>
      <c r="AW271" s="31">
        <f t="shared" ref="AW271:AW279" si="436">(T271*G271)*F271</f>
        <v>0</v>
      </c>
      <c r="AX271" s="32"/>
      <c r="AY271" s="31">
        <f t="shared" ref="AY271:AY279" si="437">(W271*G271)*F271</f>
        <v>0</v>
      </c>
      <c r="AZ271" s="32"/>
      <c r="BA271" s="31">
        <f t="shared" ref="BA271:BA279" si="438">(Z271*G271)*F271</f>
        <v>0</v>
      </c>
      <c r="BB271" s="32"/>
      <c r="BC271" s="31">
        <f t="shared" ref="BC271:BC279" si="439">SUM(AT271:BB271)</f>
        <v>0</v>
      </c>
      <c r="BF271" s="30"/>
      <c r="BG271" s="30"/>
      <c r="BH271" s="30"/>
      <c r="BI271" s="30"/>
      <c r="BJ271" s="30"/>
      <c r="BK271" s="30"/>
      <c r="BL271" s="30"/>
      <c r="BM271" s="30">
        <f t="shared" ref="BM271:BM279" si="440">IF($N$18&lt;BM$24,0,IF($N$18&gt;BM$25,0,$BG271))</f>
        <v>0</v>
      </c>
      <c r="BN271" s="30">
        <f t="shared" ref="BN271:BN279" si="441">IF($N$18&lt;BN$24,0,IF($N$18&gt;BN$25,0,$BH271))</f>
        <v>0</v>
      </c>
      <c r="BO271" s="30">
        <f t="shared" ref="BO271:BO279" si="442">IF($N$18&lt;BO$24,0,IF($N$18&gt;BO$25,0,$BI271))</f>
        <v>0</v>
      </c>
      <c r="BP271" s="30">
        <f t="shared" ref="BP271:BP279" si="443">IF($N$18&lt;BP$24,0,IF($N$18&gt;BP$25,0,$BJ271))</f>
        <v>0</v>
      </c>
      <c r="BQ271" s="30">
        <f t="shared" ref="BQ271:BQ279" si="444">IF($N$18&lt;BQ$24,0,IF($N$18&gt;BQ$25,0,$BK271))</f>
        <v>0</v>
      </c>
      <c r="BR271" s="29">
        <f t="shared" ref="BR271:BR279" si="445">SUM(BL271:BQ271)</f>
        <v>0</v>
      </c>
      <c r="BT271" s="28" t="s">
        <v>742</v>
      </c>
    </row>
    <row r="272" spans="1:72" ht="11.25" customHeight="1">
      <c r="A272" s="45" t="s">
        <v>369</v>
      </c>
      <c r="B272" s="63"/>
      <c r="C272" s="39"/>
      <c r="D272" s="39" t="str">
        <f t="shared" si="428"/>
        <v>S/O</v>
      </c>
      <c r="E272" s="472" t="s">
        <v>148</v>
      </c>
      <c r="F272" s="473">
        <f t="shared" si="429"/>
        <v>0</v>
      </c>
      <c r="G272" s="42">
        <v>25</v>
      </c>
      <c r="H272" s="62"/>
      <c r="I272" s="79">
        <v>1755161</v>
      </c>
      <c r="J272" s="61"/>
      <c r="K272" s="351">
        <v>46279</v>
      </c>
      <c r="L272" s="352"/>
      <c r="M272" s="61"/>
      <c r="N272" s="351">
        <v>46307</v>
      </c>
      <c r="O272" s="352"/>
      <c r="P272" s="33"/>
      <c r="Q272" s="37"/>
      <c r="R272" s="36">
        <f t="shared" si="430"/>
        <v>0</v>
      </c>
      <c r="S272" s="33"/>
      <c r="T272" s="37"/>
      <c r="U272" s="36">
        <f t="shared" si="431"/>
        <v>0</v>
      </c>
      <c r="V272" s="33"/>
      <c r="W272" s="37"/>
      <c r="X272" s="36">
        <f t="shared" si="432"/>
        <v>0</v>
      </c>
      <c r="Y272" s="33"/>
      <c r="Z272" s="37"/>
      <c r="AA272" s="36">
        <f t="shared" si="433"/>
        <v>0</v>
      </c>
      <c r="AB272" s="33"/>
      <c r="AC272" s="33"/>
      <c r="AD272" s="35"/>
      <c r="AE272" s="34"/>
      <c r="AF272" s="33"/>
      <c r="AG272" s="16">
        <f t="shared" si="434"/>
        <v>0</v>
      </c>
      <c r="AH272" s="16"/>
      <c r="AI272" s="32"/>
      <c r="AJ272" s="32">
        <f t="shared" si="418"/>
        <v>0</v>
      </c>
      <c r="AK272" s="32"/>
      <c r="AL272" s="32">
        <f t="shared" si="419"/>
        <v>0</v>
      </c>
      <c r="AM272" s="32"/>
      <c r="AN272" s="32">
        <f t="shared" si="420"/>
        <v>0</v>
      </c>
      <c r="AO272" s="32"/>
      <c r="AP272" s="32">
        <f t="shared" si="421"/>
        <v>0</v>
      </c>
      <c r="AQ272" s="32"/>
      <c r="AR272" s="330">
        <f t="shared" si="422"/>
        <v>0</v>
      </c>
      <c r="AS272" s="32"/>
      <c r="AT272" s="32"/>
      <c r="AU272" s="31">
        <f t="shared" si="435"/>
        <v>0</v>
      </c>
      <c r="AV272" s="32"/>
      <c r="AW272" s="31">
        <f t="shared" si="436"/>
        <v>0</v>
      </c>
      <c r="AX272" s="32"/>
      <c r="AY272" s="31">
        <f t="shared" si="437"/>
        <v>0</v>
      </c>
      <c r="AZ272" s="32"/>
      <c r="BA272" s="31">
        <f t="shared" si="438"/>
        <v>0</v>
      </c>
      <c r="BB272" s="32"/>
      <c r="BC272" s="31">
        <f t="shared" si="439"/>
        <v>0</v>
      </c>
      <c r="BF272" s="30"/>
      <c r="BG272" s="30"/>
      <c r="BH272" s="30"/>
      <c r="BI272" s="30"/>
      <c r="BJ272" s="30"/>
      <c r="BK272" s="30"/>
      <c r="BL272" s="30"/>
      <c r="BM272" s="30">
        <f t="shared" si="440"/>
        <v>0</v>
      </c>
      <c r="BN272" s="30">
        <f t="shared" si="441"/>
        <v>0</v>
      </c>
      <c r="BO272" s="30">
        <f t="shared" si="442"/>
        <v>0</v>
      </c>
      <c r="BP272" s="30">
        <f t="shared" si="443"/>
        <v>0</v>
      </c>
      <c r="BQ272" s="30">
        <f t="shared" si="444"/>
        <v>0</v>
      </c>
      <c r="BR272" s="29">
        <f t="shared" si="445"/>
        <v>0</v>
      </c>
      <c r="BT272" s="28" t="s">
        <v>742</v>
      </c>
    </row>
    <row r="273" spans="1:72" ht="11.25" customHeight="1">
      <c r="A273" s="45" t="s">
        <v>370</v>
      </c>
      <c r="B273" s="63"/>
      <c r="C273" s="39"/>
      <c r="D273" s="39">
        <f t="shared" si="428"/>
        <v>22</v>
      </c>
      <c r="E273" s="472" t="s">
        <v>148</v>
      </c>
      <c r="F273" s="473">
        <f t="shared" si="429"/>
        <v>0</v>
      </c>
      <c r="G273" s="42">
        <v>25</v>
      </c>
      <c r="H273" s="62"/>
      <c r="I273" s="79">
        <v>1755201</v>
      </c>
      <c r="J273" s="61"/>
      <c r="K273" s="351">
        <v>46279</v>
      </c>
      <c r="L273" s="352"/>
      <c r="M273" s="61"/>
      <c r="N273" s="351">
        <v>46307</v>
      </c>
      <c r="O273" s="352"/>
      <c r="P273" s="33"/>
      <c r="Q273" s="37"/>
      <c r="R273" s="36">
        <f t="shared" si="430"/>
        <v>0</v>
      </c>
      <c r="S273" s="33"/>
      <c r="T273" s="37"/>
      <c r="U273" s="36">
        <f t="shared" si="431"/>
        <v>0</v>
      </c>
      <c r="V273" s="33"/>
      <c r="W273" s="37"/>
      <c r="X273" s="36">
        <f t="shared" si="432"/>
        <v>0</v>
      </c>
      <c r="Y273" s="33"/>
      <c r="Z273" s="37"/>
      <c r="AA273" s="36">
        <f t="shared" si="433"/>
        <v>0</v>
      </c>
      <c r="AB273" s="33"/>
      <c r="AC273" s="33"/>
      <c r="AD273" s="35"/>
      <c r="AE273" s="34"/>
      <c r="AF273" s="33"/>
      <c r="AG273" s="16">
        <f t="shared" si="434"/>
        <v>0</v>
      </c>
      <c r="AH273" s="16"/>
      <c r="AI273" s="32"/>
      <c r="AJ273" s="32">
        <f t="shared" si="418"/>
        <v>0</v>
      </c>
      <c r="AK273" s="32"/>
      <c r="AL273" s="32">
        <f t="shared" si="419"/>
        <v>0</v>
      </c>
      <c r="AM273" s="32"/>
      <c r="AN273" s="32">
        <f t="shared" si="420"/>
        <v>0</v>
      </c>
      <c r="AO273" s="32"/>
      <c r="AP273" s="32">
        <f t="shared" si="421"/>
        <v>0</v>
      </c>
      <c r="AQ273" s="32"/>
      <c r="AR273" s="330">
        <f t="shared" si="422"/>
        <v>0</v>
      </c>
      <c r="AS273" s="32"/>
      <c r="AT273" s="32"/>
      <c r="AU273" s="31">
        <f t="shared" si="435"/>
        <v>0</v>
      </c>
      <c r="AV273" s="32"/>
      <c r="AW273" s="31">
        <f t="shared" si="436"/>
        <v>0</v>
      </c>
      <c r="AX273" s="32"/>
      <c r="AY273" s="31">
        <f t="shared" si="437"/>
        <v>0</v>
      </c>
      <c r="AZ273" s="32"/>
      <c r="BA273" s="31">
        <f t="shared" si="438"/>
        <v>0</v>
      </c>
      <c r="BB273" s="32"/>
      <c r="BC273" s="31">
        <f t="shared" si="439"/>
        <v>0</v>
      </c>
      <c r="BF273" s="30"/>
      <c r="BG273" s="30"/>
      <c r="BH273" s="30"/>
      <c r="BI273" s="30"/>
      <c r="BJ273" s="30"/>
      <c r="BK273" s="30"/>
      <c r="BL273" s="30"/>
      <c r="BM273" s="30">
        <f t="shared" si="440"/>
        <v>0</v>
      </c>
      <c r="BN273" s="30">
        <f t="shared" si="441"/>
        <v>0</v>
      </c>
      <c r="BO273" s="30">
        <f t="shared" si="442"/>
        <v>0</v>
      </c>
      <c r="BP273" s="30">
        <f t="shared" si="443"/>
        <v>0</v>
      </c>
      <c r="BQ273" s="30">
        <f t="shared" si="444"/>
        <v>0</v>
      </c>
      <c r="BR273" s="29">
        <f t="shared" si="445"/>
        <v>0</v>
      </c>
      <c r="BT273" s="28">
        <v>22</v>
      </c>
    </row>
    <row r="274" spans="1:72" ht="11.25" customHeight="1">
      <c r="A274" s="45" t="s">
        <v>371</v>
      </c>
      <c r="B274" s="63"/>
      <c r="C274" s="39"/>
      <c r="D274" s="39" t="str">
        <f t="shared" si="428"/>
        <v>S/O</v>
      </c>
      <c r="E274" s="472" t="s">
        <v>148</v>
      </c>
      <c r="F274" s="473">
        <f t="shared" si="429"/>
        <v>0</v>
      </c>
      <c r="G274" s="42">
        <v>25</v>
      </c>
      <c r="H274" s="62"/>
      <c r="I274" s="79">
        <v>1755451</v>
      </c>
      <c r="J274" s="61"/>
      <c r="K274" s="351">
        <v>46279</v>
      </c>
      <c r="L274" s="352"/>
      <c r="M274" s="61"/>
      <c r="N274" s="351">
        <v>46307</v>
      </c>
      <c r="O274" s="352"/>
      <c r="P274" s="33"/>
      <c r="Q274" s="37"/>
      <c r="R274" s="36">
        <f t="shared" si="430"/>
        <v>0</v>
      </c>
      <c r="S274" s="33"/>
      <c r="T274" s="37"/>
      <c r="U274" s="36">
        <f t="shared" si="431"/>
        <v>0</v>
      </c>
      <c r="V274" s="33"/>
      <c r="W274" s="37"/>
      <c r="X274" s="36">
        <f t="shared" si="432"/>
        <v>0</v>
      </c>
      <c r="Y274" s="33"/>
      <c r="Z274" s="37"/>
      <c r="AA274" s="36">
        <f t="shared" si="433"/>
        <v>0</v>
      </c>
      <c r="AB274" s="33"/>
      <c r="AC274" s="33"/>
      <c r="AD274" s="35"/>
      <c r="AE274" s="34"/>
      <c r="AF274" s="33"/>
      <c r="AG274" s="16">
        <f t="shared" si="434"/>
        <v>0</v>
      </c>
      <c r="AH274" s="16"/>
      <c r="AI274" s="32"/>
      <c r="AJ274" s="32">
        <f t="shared" si="418"/>
        <v>0</v>
      </c>
      <c r="AK274" s="32"/>
      <c r="AL274" s="32">
        <f t="shared" si="419"/>
        <v>0</v>
      </c>
      <c r="AM274" s="32"/>
      <c r="AN274" s="32">
        <f t="shared" si="420"/>
        <v>0</v>
      </c>
      <c r="AO274" s="32"/>
      <c r="AP274" s="32">
        <f t="shared" si="421"/>
        <v>0</v>
      </c>
      <c r="AQ274" s="32"/>
      <c r="AR274" s="330">
        <f t="shared" si="422"/>
        <v>0</v>
      </c>
      <c r="AS274" s="32"/>
      <c r="AT274" s="32"/>
      <c r="AU274" s="31">
        <f t="shared" si="435"/>
        <v>0</v>
      </c>
      <c r="AV274" s="32"/>
      <c r="AW274" s="31">
        <f t="shared" si="436"/>
        <v>0</v>
      </c>
      <c r="AX274" s="32"/>
      <c r="AY274" s="31">
        <f t="shared" si="437"/>
        <v>0</v>
      </c>
      <c r="AZ274" s="32"/>
      <c r="BA274" s="31">
        <f t="shared" si="438"/>
        <v>0</v>
      </c>
      <c r="BB274" s="32"/>
      <c r="BC274" s="31">
        <f t="shared" si="439"/>
        <v>0</v>
      </c>
      <c r="BF274" s="30"/>
      <c r="BG274" s="30"/>
      <c r="BH274" s="30"/>
      <c r="BI274" s="30"/>
      <c r="BJ274" s="30"/>
      <c r="BK274" s="30"/>
      <c r="BL274" s="30"/>
      <c r="BM274" s="30">
        <f t="shared" si="440"/>
        <v>0</v>
      </c>
      <c r="BN274" s="30">
        <f t="shared" si="441"/>
        <v>0</v>
      </c>
      <c r="BO274" s="30">
        <f t="shared" si="442"/>
        <v>0</v>
      </c>
      <c r="BP274" s="30">
        <f t="shared" si="443"/>
        <v>0</v>
      </c>
      <c r="BQ274" s="30">
        <f t="shared" si="444"/>
        <v>0</v>
      </c>
      <c r="BR274" s="29">
        <f t="shared" si="445"/>
        <v>0</v>
      </c>
      <c r="BT274" s="28" t="s">
        <v>742</v>
      </c>
    </row>
    <row r="275" spans="1:72" ht="11.25" customHeight="1">
      <c r="A275" s="45" t="s">
        <v>372</v>
      </c>
      <c r="B275" s="63"/>
      <c r="C275" s="39"/>
      <c r="D275" s="39" t="str">
        <f t="shared" si="428"/>
        <v>S/O</v>
      </c>
      <c r="E275" s="472" t="s">
        <v>148</v>
      </c>
      <c r="F275" s="473">
        <f t="shared" si="429"/>
        <v>0</v>
      </c>
      <c r="G275" s="42">
        <v>25</v>
      </c>
      <c r="H275" s="62"/>
      <c r="I275" s="79">
        <v>1755551</v>
      </c>
      <c r="J275" s="61"/>
      <c r="K275" s="351">
        <v>46279</v>
      </c>
      <c r="L275" s="352"/>
      <c r="M275" s="61"/>
      <c r="N275" s="351">
        <v>46307</v>
      </c>
      <c r="O275" s="352"/>
      <c r="P275" s="33"/>
      <c r="Q275" s="37"/>
      <c r="R275" s="36">
        <f t="shared" si="430"/>
        <v>0</v>
      </c>
      <c r="S275" s="33"/>
      <c r="T275" s="37"/>
      <c r="U275" s="36">
        <f t="shared" si="431"/>
        <v>0</v>
      </c>
      <c r="V275" s="33"/>
      <c r="W275" s="37"/>
      <c r="X275" s="36">
        <f t="shared" si="432"/>
        <v>0</v>
      </c>
      <c r="Y275" s="33"/>
      <c r="Z275" s="37"/>
      <c r="AA275" s="36">
        <f t="shared" si="433"/>
        <v>0</v>
      </c>
      <c r="AB275" s="33"/>
      <c r="AC275" s="33"/>
      <c r="AD275" s="35"/>
      <c r="AE275" s="34"/>
      <c r="AF275" s="33"/>
      <c r="AG275" s="16">
        <f t="shared" si="434"/>
        <v>0</v>
      </c>
      <c r="AH275" s="16"/>
      <c r="AI275" s="32"/>
      <c r="AJ275" s="32">
        <f t="shared" si="418"/>
        <v>0</v>
      </c>
      <c r="AK275" s="32"/>
      <c r="AL275" s="32">
        <f t="shared" si="419"/>
        <v>0</v>
      </c>
      <c r="AM275" s="32"/>
      <c r="AN275" s="32">
        <f t="shared" si="420"/>
        <v>0</v>
      </c>
      <c r="AO275" s="32"/>
      <c r="AP275" s="32">
        <f t="shared" si="421"/>
        <v>0</v>
      </c>
      <c r="AQ275" s="32"/>
      <c r="AR275" s="330">
        <f t="shared" si="422"/>
        <v>0</v>
      </c>
      <c r="AS275" s="32"/>
      <c r="AT275" s="32"/>
      <c r="AU275" s="31">
        <f t="shared" si="435"/>
        <v>0</v>
      </c>
      <c r="AV275" s="32"/>
      <c r="AW275" s="31">
        <f t="shared" si="436"/>
        <v>0</v>
      </c>
      <c r="AX275" s="32"/>
      <c r="AY275" s="31">
        <f t="shared" si="437"/>
        <v>0</v>
      </c>
      <c r="AZ275" s="32"/>
      <c r="BA275" s="31">
        <f t="shared" si="438"/>
        <v>0</v>
      </c>
      <c r="BB275" s="32"/>
      <c r="BC275" s="31">
        <f t="shared" si="439"/>
        <v>0</v>
      </c>
      <c r="BF275" s="30"/>
      <c r="BG275" s="30"/>
      <c r="BH275" s="30"/>
      <c r="BI275" s="30"/>
      <c r="BJ275" s="30"/>
      <c r="BK275" s="30"/>
      <c r="BL275" s="30"/>
      <c r="BM275" s="30">
        <f t="shared" si="440"/>
        <v>0</v>
      </c>
      <c r="BN275" s="30">
        <f t="shared" si="441"/>
        <v>0</v>
      </c>
      <c r="BO275" s="30">
        <f t="shared" si="442"/>
        <v>0</v>
      </c>
      <c r="BP275" s="30">
        <f t="shared" si="443"/>
        <v>0</v>
      </c>
      <c r="BQ275" s="30">
        <f t="shared" si="444"/>
        <v>0</v>
      </c>
      <c r="BR275" s="29">
        <f t="shared" si="445"/>
        <v>0</v>
      </c>
      <c r="BT275" s="28" t="s">
        <v>742</v>
      </c>
    </row>
    <row r="276" spans="1:72" ht="11.25" customHeight="1">
      <c r="A276" s="45" t="s">
        <v>373</v>
      </c>
      <c r="B276" s="63"/>
      <c r="C276" s="39"/>
      <c r="D276" s="39">
        <f t="shared" si="428"/>
        <v>13</v>
      </c>
      <c r="E276" s="472" t="s">
        <v>148</v>
      </c>
      <c r="F276" s="473">
        <f t="shared" si="429"/>
        <v>0</v>
      </c>
      <c r="G276" s="42">
        <v>25</v>
      </c>
      <c r="H276" s="62"/>
      <c r="I276" s="79">
        <v>1755621</v>
      </c>
      <c r="J276" s="61"/>
      <c r="K276" s="351">
        <v>46279</v>
      </c>
      <c r="L276" s="352"/>
      <c r="M276" s="61"/>
      <c r="N276" s="351">
        <v>46307</v>
      </c>
      <c r="O276" s="352"/>
      <c r="P276" s="33"/>
      <c r="Q276" s="37"/>
      <c r="R276" s="36">
        <f t="shared" si="430"/>
        <v>0</v>
      </c>
      <c r="S276" s="33"/>
      <c r="T276" s="37"/>
      <c r="U276" s="36">
        <f t="shared" si="431"/>
        <v>0</v>
      </c>
      <c r="V276" s="33"/>
      <c r="W276" s="37"/>
      <c r="X276" s="36">
        <f t="shared" si="432"/>
        <v>0</v>
      </c>
      <c r="Y276" s="33"/>
      <c r="Z276" s="37"/>
      <c r="AA276" s="36">
        <f t="shared" si="433"/>
        <v>0</v>
      </c>
      <c r="AB276" s="33"/>
      <c r="AC276" s="33"/>
      <c r="AD276" s="35"/>
      <c r="AE276" s="34"/>
      <c r="AF276" s="33"/>
      <c r="AG276" s="16">
        <f t="shared" si="434"/>
        <v>0</v>
      </c>
      <c r="AH276" s="16"/>
      <c r="AI276" s="32"/>
      <c r="AJ276" s="32">
        <f t="shared" si="418"/>
        <v>0</v>
      </c>
      <c r="AK276" s="32"/>
      <c r="AL276" s="32">
        <f t="shared" si="419"/>
        <v>0</v>
      </c>
      <c r="AM276" s="32"/>
      <c r="AN276" s="32">
        <f t="shared" si="420"/>
        <v>0</v>
      </c>
      <c r="AO276" s="32"/>
      <c r="AP276" s="32">
        <f t="shared" si="421"/>
        <v>0</v>
      </c>
      <c r="AQ276" s="32"/>
      <c r="AR276" s="330">
        <f t="shared" si="422"/>
        <v>0</v>
      </c>
      <c r="AS276" s="32"/>
      <c r="AT276" s="32"/>
      <c r="AU276" s="31">
        <f t="shared" si="435"/>
        <v>0</v>
      </c>
      <c r="AV276" s="32"/>
      <c r="AW276" s="31">
        <f t="shared" si="436"/>
        <v>0</v>
      </c>
      <c r="AX276" s="32"/>
      <c r="AY276" s="31">
        <f t="shared" si="437"/>
        <v>0</v>
      </c>
      <c r="AZ276" s="32"/>
      <c r="BA276" s="31">
        <f t="shared" si="438"/>
        <v>0</v>
      </c>
      <c r="BB276" s="32"/>
      <c r="BC276" s="31">
        <f t="shared" si="439"/>
        <v>0</v>
      </c>
      <c r="BF276" s="30"/>
      <c r="BG276" s="30"/>
      <c r="BH276" s="30"/>
      <c r="BI276" s="30"/>
      <c r="BJ276" s="30"/>
      <c r="BK276" s="30"/>
      <c r="BL276" s="30"/>
      <c r="BM276" s="30">
        <f t="shared" si="440"/>
        <v>0</v>
      </c>
      <c r="BN276" s="30">
        <f t="shared" si="441"/>
        <v>0</v>
      </c>
      <c r="BO276" s="30">
        <f t="shared" si="442"/>
        <v>0</v>
      </c>
      <c r="BP276" s="30">
        <f t="shared" si="443"/>
        <v>0</v>
      </c>
      <c r="BQ276" s="30">
        <f t="shared" si="444"/>
        <v>0</v>
      </c>
      <c r="BR276" s="29">
        <f t="shared" si="445"/>
        <v>0</v>
      </c>
      <c r="BT276" s="28">
        <v>13</v>
      </c>
    </row>
    <row r="277" spans="1:72" ht="11.25" customHeight="1">
      <c r="A277" s="45" t="s">
        <v>374</v>
      </c>
      <c r="B277" s="63"/>
      <c r="C277" s="39"/>
      <c r="D277" s="39">
        <f t="shared" si="428"/>
        <v>42</v>
      </c>
      <c r="E277" s="472" t="s">
        <v>148</v>
      </c>
      <c r="F277" s="473">
        <f t="shared" si="429"/>
        <v>0</v>
      </c>
      <c r="G277" s="42">
        <v>25</v>
      </c>
      <c r="H277" s="62"/>
      <c r="I277" s="79">
        <v>1755941</v>
      </c>
      <c r="J277" s="61"/>
      <c r="K277" s="351">
        <v>46279</v>
      </c>
      <c r="L277" s="352"/>
      <c r="M277" s="61"/>
      <c r="N277" s="351">
        <v>46307</v>
      </c>
      <c r="O277" s="352"/>
      <c r="P277" s="33"/>
      <c r="Q277" s="37"/>
      <c r="R277" s="36">
        <f t="shared" si="430"/>
        <v>0</v>
      </c>
      <c r="S277" s="33"/>
      <c r="T277" s="37"/>
      <c r="U277" s="36">
        <f t="shared" si="431"/>
        <v>0</v>
      </c>
      <c r="V277" s="33"/>
      <c r="W277" s="37"/>
      <c r="X277" s="36">
        <f t="shared" si="432"/>
        <v>0</v>
      </c>
      <c r="Y277" s="33"/>
      <c r="Z277" s="37"/>
      <c r="AA277" s="36">
        <f t="shared" si="433"/>
        <v>0</v>
      </c>
      <c r="AB277" s="33"/>
      <c r="AC277" s="33"/>
      <c r="AD277" s="35"/>
      <c r="AE277" s="34"/>
      <c r="AF277" s="33"/>
      <c r="AG277" s="16">
        <f t="shared" si="434"/>
        <v>0</v>
      </c>
      <c r="AH277" s="16"/>
      <c r="AI277" s="32"/>
      <c r="AJ277" s="32">
        <f t="shared" si="418"/>
        <v>0</v>
      </c>
      <c r="AK277" s="32"/>
      <c r="AL277" s="32">
        <f t="shared" si="419"/>
        <v>0</v>
      </c>
      <c r="AM277" s="32"/>
      <c r="AN277" s="32">
        <f t="shared" si="420"/>
        <v>0</v>
      </c>
      <c r="AO277" s="32"/>
      <c r="AP277" s="32">
        <f t="shared" si="421"/>
        <v>0</v>
      </c>
      <c r="AQ277" s="32"/>
      <c r="AR277" s="330">
        <f t="shared" si="422"/>
        <v>0</v>
      </c>
      <c r="AS277" s="32"/>
      <c r="AT277" s="32"/>
      <c r="AU277" s="31">
        <f t="shared" si="435"/>
        <v>0</v>
      </c>
      <c r="AV277" s="32"/>
      <c r="AW277" s="31">
        <f t="shared" si="436"/>
        <v>0</v>
      </c>
      <c r="AX277" s="32"/>
      <c r="AY277" s="31">
        <f t="shared" si="437"/>
        <v>0</v>
      </c>
      <c r="AZ277" s="32"/>
      <c r="BA277" s="31">
        <f t="shared" si="438"/>
        <v>0</v>
      </c>
      <c r="BB277" s="32"/>
      <c r="BC277" s="31">
        <f t="shared" si="439"/>
        <v>0</v>
      </c>
      <c r="BF277" s="30"/>
      <c r="BG277" s="30"/>
      <c r="BH277" s="30"/>
      <c r="BI277" s="30"/>
      <c r="BJ277" s="30"/>
      <c r="BK277" s="30"/>
      <c r="BL277" s="30"/>
      <c r="BM277" s="30">
        <f t="shared" si="440"/>
        <v>0</v>
      </c>
      <c r="BN277" s="30">
        <f t="shared" si="441"/>
        <v>0</v>
      </c>
      <c r="BO277" s="30">
        <f t="shared" si="442"/>
        <v>0</v>
      </c>
      <c r="BP277" s="30">
        <f t="shared" si="443"/>
        <v>0</v>
      </c>
      <c r="BQ277" s="30">
        <f t="shared" si="444"/>
        <v>0</v>
      </c>
      <c r="BR277" s="29">
        <f t="shared" si="445"/>
        <v>0</v>
      </c>
      <c r="BT277" s="28">
        <v>42</v>
      </c>
    </row>
    <row r="278" spans="1:72" ht="11.25" customHeight="1">
      <c r="A278" s="45" t="s">
        <v>375</v>
      </c>
      <c r="B278" s="63"/>
      <c r="C278" s="39"/>
      <c r="D278" s="39" t="str">
        <f t="shared" si="428"/>
        <v>S/O</v>
      </c>
      <c r="E278" s="472" t="s">
        <v>148</v>
      </c>
      <c r="F278" s="473">
        <f t="shared" si="429"/>
        <v>0</v>
      </c>
      <c r="G278" s="42">
        <v>25</v>
      </c>
      <c r="H278" s="62"/>
      <c r="I278" s="79">
        <v>1756021</v>
      </c>
      <c r="J278" s="61"/>
      <c r="K278" s="351">
        <v>46279</v>
      </c>
      <c r="L278" s="352"/>
      <c r="M278" s="61"/>
      <c r="N278" s="351">
        <v>46307</v>
      </c>
      <c r="O278" s="352"/>
      <c r="P278" s="33"/>
      <c r="Q278" s="37"/>
      <c r="R278" s="36">
        <f t="shared" si="430"/>
        <v>0</v>
      </c>
      <c r="S278" s="33"/>
      <c r="T278" s="37"/>
      <c r="U278" s="36">
        <f t="shared" si="431"/>
        <v>0</v>
      </c>
      <c r="V278" s="33"/>
      <c r="W278" s="37"/>
      <c r="X278" s="36">
        <f t="shared" si="432"/>
        <v>0</v>
      </c>
      <c r="Y278" s="33"/>
      <c r="Z278" s="37"/>
      <c r="AA278" s="36">
        <f t="shared" si="433"/>
        <v>0</v>
      </c>
      <c r="AB278" s="33"/>
      <c r="AC278" s="33"/>
      <c r="AD278" s="35"/>
      <c r="AE278" s="34"/>
      <c r="AF278" s="33"/>
      <c r="AG278" s="16">
        <f t="shared" si="434"/>
        <v>0</v>
      </c>
      <c r="AH278" s="16"/>
      <c r="AI278" s="32"/>
      <c r="AJ278" s="32">
        <f t="shared" si="418"/>
        <v>0</v>
      </c>
      <c r="AK278" s="32"/>
      <c r="AL278" s="32">
        <f t="shared" si="419"/>
        <v>0</v>
      </c>
      <c r="AM278" s="32"/>
      <c r="AN278" s="32">
        <f t="shared" si="420"/>
        <v>0</v>
      </c>
      <c r="AO278" s="32"/>
      <c r="AP278" s="32">
        <f t="shared" si="421"/>
        <v>0</v>
      </c>
      <c r="AQ278" s="32"/>
      <c r="AR278" s="330">
        <f t="shared" si="422"/>
        <v>0</v>
      </c>
      <c r="AS278" s="32"/>
      <c r="AT278" s="32"/>
      <c r="AU278" s="31">
        <f t="shared" si="435"/>
        <v>0</v>
      </c>
      <c r="AV278" s="32"/>
      <c r="AW278" s="31">
        <f t="shared" si="436"/>
        <v>0</v>
      </c>
      <c r="AX278" s="32"/>
      <c r="AY278" s="31">
        <f t="shared" si="437"/>
        <v>0</v>
      </c>
      <c r="AZ278" s="32"/>
      <c r="BA278" s="31">
        <f t="shared" si="438"/>
        <v>0</v>
      </c>
      <c r="BB278" s="32"/>
      <c r="BC278" s="31">
        <f t="shared" si="439"/>
        <v>0</v>
      </c>
      <c r="BF278" s="30"/>
      <c r="BG278" s="30"/>
      <c r="BH278" s="30"/>
      <c r="BI278" s="30"/>
      <c r="BJ278" s="30"/>
      <c r="BK278" s="30"/>
      <c r="BL278" s="30"/>
      <c r="BM278" s="30">
        <f t="shared" si="440"/>
        <v>0</v>
      </c>
      <c r="BN278" s="30">
        <f t="shared" si="441"/>
        <v>0</v>
      </c>
      <c r="BO278" s="30">
        <f t="shared" si="442"/>
        <v>0</v>
      </c>
      <c r="BP278" s="30">
        <f t="shared" si="443"/>
        <v>0</v>
      </c>
      <c r="BQ278" s="30">
        <f t="shared" si="444"/>
        <v>0</v>
      </c>
      <c r="BR278" s="29">
        <f t="shared" si="445"/>
        <v>0</v>
      </c>
      <c r="BT278" s="28" t="s">
        <v>742</v>
      </c>
    </row>
    <row r="279" spans="1:72" ht="11.25" customHeight="1">
      <c r="A279" s="45" t="s">
        <v>376</v>
      </c>
      <c r="B279" s="63"/>
      <c r="C279" s="39"/>
      <c r="D279" s="39">
        <f t="shared" si="428"/>
        <v>2</v>
      </c>
      <c r="E279" s="472" t="s">
        <v>148</v>
      </c>
      <c r="F279" s="473">
        <f t="shared" si="429"/>
        <v>0</v>
      </c>
      <c r="G279" s="42">
        <v>25</v>
      </c>
      <c r="H279" s="62"/>
      <c r="I279" s="79">
        <v>1756081</v>
      </c>
      <c r="J279" s="61"/>
      <c r="K279" s="351">
        <v>46279</v>
      </c>
      <c r="L279" s="352"/>
      <c r="M279" s="61"/>
      <c r="N279" s="351">
        <v>46307</v>
      </c>
      <c r="O279" s="352"/>
      <c r="P279" s="33"/>
      <c r="Q279" s="37"/>
      <c r="R279" s="36">
        <f t="shared" si="430"/>
        <v>0</v>
      </c>
      <c r="S279" s="33"/>
      <c r="T279" s="37"/>
      <c r="U279" s="36">
        <f t="shared" si="431"/>
        <v>0</v>
      </c>
      <c r="V279" s="33"/>
      <c r="W279" s="37"/>
      <c r="X279" s="36">
        <f t="shared" si="432"/>
        <v>0</v>
      </c>
      <c r="Y279" s="33"/>
      <c r="Z279" s="37"/>
      <c r="AA279" s="36">
        <f t="shared" si="433"/>
        <v>0</v>
      </c>
      <c r="AB279" s="33"/>
      <c r="AC279" s="33"/>
      <c r="AD279" s="35"/>
      <c r="AE279" s="34"/>
      <c r="AF279" s="33"/>
      <c r="AG279" s="16">
        <f t="shared" si="434"/>
        <v>0</v>
      </c>
      <c r="AH279" s="16"/>
      <c r="AI279" s="32"/>
      <c r="AJ279" s="32">
        <f t="shared" si="418"/>
        <v>0</v>
      </c>
      <c r="AK279" s="32"/>
      <c r="AL279" s="32">
        <f t="shared" si="419"/>
        <v>0</v>
      </c>
      <c r="AM279" s="32"/>
      <c r="AN279" s="32">
        <f t="shared" si="420"/>
        <v>0</v>
      </c>
      <c r="AO279" s="32"/>
      <c r="AP279" s="32">
        <f t="shared" si="421"/>
        <v>0</v>
      </c>
      <c r="AQ279" s="32"/>
      <c r="AR279" s="330">
        <f t="shared" si="422"/>
        <v>0</v>
      </c>
      <c r="AS279" s="32"/>
      <c r="AT279" s="32"/>
      <c r="AU279" s="31">
        <f t="shared" si="435"/>
        <v>0</v>
      </c>
      <c r="AV279" s="32"/>
      <c r="AW279" s="31">
        <f t="shared" si="436"/>
        <v>0</v>
      </c>
      <c r="AX279" s="32"/>
      <c r="AY279" s="31">
        <f t="shared" si="437"/>
        <v>0</v>
      </c>
      <c r="AZ279" s="32"/>
      <c r="BA279" s="31">
        <f t="shared" si="438"/>
        <v>0</v>
      </c>
      <c r="BB279" s="32"/>
      <c r="BC279" s="31">
        <f t="shared" si="439"/>
        <v>0</v>
      </c>
      <c r="BF279" s="30"/>
      <c r="BG279" s="30"/>
      <c r="BH279" s="30"/>
      <c r="BI279" s="30"/>
      <c r="BJ279" s="30"/>
      <c r="BK279" s="30"/>
      <c r="BL279" s="30"/>
      <c r="BM279" s="30">
        <f t="shared" si="440"/>
        <v>0</v>
      </c>
      <c r="BN279" s="30">
        <f t="shared" si="441"/>
        <v>0</v>
      </c>
      <c r="BO279" s="30">
        <f t="shared" si="442"/>
        <v>0</v>
      </c>
      <c r="BP279" s="30">
        <f t="shared" si="443"/>
        <v>0</v>
      </c>
      <c r="BQ279" s="30">
        <f t="shared" si="444"/>
        <v>0</v>
      </c>
      <c r="BR279" s="29">
        <f t="shared" si="445"/>
        <v>0</v>
      </c>
      <c r="BT279" s="28">
        <v>2</v>
      </c>
    </row>
    <row r="280" spans="1:72" ht="15" customHeight="1">
      <c r="A280" s="80" t="s">
        <v>377</v>
      </c>
      <c r="B280" s="54"/>
      <c r="C280" s="53"/>
      <c r="D280" s="52"/>
      <c r="E280" s="472"/>
      <c r="F280" s="473"/>
      <c r="G280" s="50"/>
      <c r="H280" s="49"/>
      <c r="I280" s="48"/>
      <c r="J280" s="16"/>
      <c r="K280" s="353"/>
      <c r="L280" s="353"/>
      <c r="M280" s="16"/>
      <c r="N280" s="353"/>
      <c r="O280" s="353"/>
      <c r="P280" s="33"/>
      <c r="Q280" s="16"/>
      <c r="R280" s="64"/>
      <c r="S280" s="33"/>
      <c r="T280" s="16"/>
      <c r="U280" s="64"/>
      <c r="V280" s="33"/>
      <c r="W280" s="16"/>
      <c r="X280" s="64"/>
      <c r="Y280" s="33"/>
      <c r="Z280" s="16"/>
      <c r="AA280" s="64"/>
      <c r="AB280" s="33"/>
      <c r="AC280" s="33"/>
      <c r="AD280" s="35"/>
      <c r="AE280" s="46"/>
      <c r="AF280" s="33"/>
      <c r="AG280" s="16">
        <f>SUM(AG281:AG294)</f>
        <v>0</v>
      </c>
      <c r="AH280" s="16"/>
      <c r="AI280" s="32"/>
      <c r="AJ280" s="32">
        <f t="shared" si="418"/>
        <v>0</v>
      </c>
      <c r="AK280" s="32"/>
      <c r="AL280" s="32">
        <f t="shared" si="419"/>
        <v>0</v>
      </c>
      <c r="AM280" s="32"/>
      <c r="AN280" s="32">
        <f t="shared" si="420"/>
        <v>0</v>
      </c>
      <c r="AO280" s="32"/>
      <c r="AP280" s="32">
        <f t="shared" si="421"/>
        <v>0</v>
      </c>
      <c r="AQ280" s="32"/>
      <c r="AR280" s="330">
        <f t="shared" si="422"/>
        <v>0</v>
      </c>
      <c r="AS280" s="32"/>
      <c r="AT280" s="32"/>
      <c r="AU280" s="31"/>
      <c r="AV280" s="32"/>
      <c r="AW280" s="31"/>
      <c r="AX280" s="32"/>
      <c r="AY280" s="31"/>
      <c r="AZ280" s="32"/>
      <c r="BA280" s="31"/>
      <c r="BB280" s="32"/>
      <c r="BC280" s="31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29"/>
      <c r="BT280" s="28" t="e">
        <v>#N/A</v>
      </c>
    </row>
    <row r="281" spans="1:72" ht="11.25" customHeight="1">
      <c r="A281" s="45" t="s">
        <v>368</v>
      </c>
      <c r="B281" s="63"/>
      <c r="C281" s="39"/>
      <c r="D281" s="39">
        <f t="shared" ref="D281:D294" si="446">BT281</f>
        <v>15</v>
      </c>
      <c r="E281" s="472" t="s">
        <v>378</v>
      </c>
      <c r="F281" s="473">
        <f t="shared" ref="F281:F294" si="447">BR281</f>
        <v>0</v>
      </c>
      <c r="G281" s="42">
        <v>25</v>
      </c>
      <c r="H281" s="62"/>
      <c r="I281" s="79">
        <v>1755140</v>
      </c>
      <c r="J281" s="61"/>
      <c r="K281" s="351">
        <v>46279</v>
      </c>
      <c r="L281" s="352"/>
      <c r="M281" s="61"/>
      <c r="N281" s="351">
        <v>46307</v>
      </c>
      <c r="O281" s="352"/>
      <c r="P281" s="33"/>
      <c r="Q281" s="37"/>
      <c r="R281" s="36">
        <f t="shared" ref="R281:R294" si="448">IF($D$18="YES", (Q281), (0))</f>
        <v>0</v>
      </c>
      <c r="S281" s="33"/>
      <c r="T281" s="37"/>
      <c r="U281" s="36">
        <f t="shared" ref="U281:U294" si="449">IF($D$18="YES", (T281), (0))</f>
        <v>0</v>
      </c>
      <c r="V281" s="33"/>
      <c r="W281" s="37"/>
      <c r="X281" s="36">
        <f t="shared" ref="X281:X294" si="450">IF($D$18="YES", (W281), (0))</f>
        <v>0</v>
      </c>
      <c r="Y281" s="33"/>
      <c r="Z281" s="37"/>
      <c r="AA281" s="36">
        <f t="shared" ref="AA281:AA294" si="451">IF($D$18="YES", (Z281), (0))</f>
        <v>0</v>
      </c>
      <c r="AB281" s="33"/>
      <c r="AC281" s="33"/>
      <c r="AD281" s="35"/>
      <c r="AE281" s="34"/>
      <c r="AF281" s="33"/>
      <c r="AG281" s="16">
        <f t="shared" ref="AG281:AG294" si="452">SUM(Q281,R281,T281,U281,W281,X281,Z281,AA281)</f>
        <v>0</v>
      </c>
      <c r="AH281" s="16"/>
      <c r="AI281" s="32"/>
      <c r="AJ281" s="32">
        <f t="shared" si="418"/>
        <v>0</v>
      </c>
      <c r="AK281" s="32"/>
      <c r="AL281" s="32">
        <f t="shared" si="419"/>
        <v>0</v>
      </c>
      <c r="AM281" s="32"/>
      <c r="AN281" s="32">
        <f t="shared" si="420"/>
        <v>0</v>
      </c>
      <c r="AO281" s="32"/>
      <c r="AP281" s="32">
        <f t="shared" si="421"/>
        <v>0</v>
      </c>
      <c r="AQ281" s="32"/>
      <c r="AR281" s="330">
        <f t="shared" si="422"/>
        <v>0</v>
      </c>
      <c r="AS281" s="32"/>
      <c r="AT281" s="32"/>
      <c r="AU281" s="31">
        <f t="shared" ref="AU281:AU294" si="453">(Q281*G281)*F281</f>
        <v>0</v>
      </c>
      <c r="AV281" s="32"/>
      <c r="AW281" s="31">
        <f t="shared" ref="AW281:AW294" si="454">(T281*G281)*F281</f>
        <v>0</v>
      </c>
      <c r="AX281" s="32"/>
      <c r="AY281" s="31">
        <f t="shared" ref="AY281:AY294" si="455">(W281*G281)*F281</f>
        <v>0</v>
      </c>
      <c r="AZ281" s="32"/>
      <c r="BA281" s="31">
        <f t="shared" ref="BA281:BA294" si="456">(Z281*G281)*F281</f>
        <v>0</v>
      </c>
      <c r="BB281" s="32"/>
      <c r="BC281" s="31">
        <f t="shared" ref="BC281:BC294" si="457">SUM(AT281:BB281)</f>
        <v>0</v>
      </c>
      <c r="BF281" s="30"/>
      <c r="BG281" s="30"/>
      <c r="BH281" s="30"/>
      <c r="BI281" s="30"/>
      <c r="BJ281" s="30"/>
      <c r="BK281" s="30"/>
      <c r="BL281" s="30"/>
      <c r="BM281" s="30">
        <f t="shared" ref="BM281:BM294" si="458">IF($N$18&lt;BM$24,0,IF($N$18&gt;BM$25,0,$BG281))</f>
        <v>0</v>
      </c>
      <c r="BN281" s="30">
        <f t="shared" ref="BN281:BN294" si="459">IF($N$18&lt;BN$24,0,IF($N$18&gt;BN$25,0,$BH281))</f>
        <v>0</v>
      </c>
      <c r="BO281" s="30">
        <f t="shared" ref="BO281:BO294" si="460">IF($N$18&lt;BO$24,0,IF($N$18&gt;BO$25,0,$BI281))</f>
        <v>0</v>
      </c>
      <c r="BP281" s="30">
        <f t="shared" ref="BP281:BP294" si="461">IF($N$18&lt;BP$24,0,IF($N$18&gt;BP$25,0,$BJ281))</f>
        <v>0</v>
      </c>
      <c r="BQ281" s="30">
        <f t="shared" ref="BQ281:BQ294" si="462">IF($N$18&lt;BQ$24,0,IF($N$18&gt;BQ$25,0,$BK281))</f>
        <v>0</v>
      </c>
      <c r="BR281" s="29">
        <f t="shared" ref="BR281:BR294" si="463">SUM(BL281:BQ281)</f>
        <v>0</v>
      </c>
      <c r="BT281" s="28">
        <v>15</v>
      </c>
    </row>
    <row r="282" spans="1:72" ht="11.25" customHeight="1">
      <c r="A282" s="45" t="s">
        <v>379</v>
      </c>
      <c r="B282" s="63"/>
      <c r="C282" s="39"/>
      <c r="D282" s="39">
        <f t="shared" si="446"/>
        <v>11</v>
      </c>
      <c r="E282" s="472" t="s">
        <v>378</v>
      </c>
      <c r="F282" s="473">
        <f t="shared" si="447"/>
        <v>0</v>
      </c>
      <c r="G282" s="42">
        <v>15</v>
      </c>
      <c r="H282" s="62"/>
      <c r="I282" s="79">
        <v>1755000</v>
      </c>
      <c r="J282" s="61"/>
      <c r="K282" s="351">
        <v>46293</v>
      </c>
      <c r="L282" s="352"/>
      <c r="M282" s="61"/>
      <c r="N282" s="351">
        <v>46307</v>
      </c>
      <c r="O282" s="352"/>
      <c r="P282" s="33"/>
      <c r="Q282" s="37"/>
      <c r="R282" s="36">
        <f t="shared" si="448"/>
        <v>0</v>
      </c>
      <c r="S282" s="33"/>
      <c r="T282" s="37"/>
      <c r="U282" s="36">
        <f t="shared" si="449"/>
        <v>0</v>
      </c>
      <c r="V282" s="33"/>
      <c r="W282" s="37"/>
      <c r="X282" s="36">
        <f t="shared" si="450"/>
        <v>0</v>
      </c>
      <c r="Y282" s="33"/>
      <c r="Z282" s="37"/>
      <c r="AA282" s="36">
        <f t="shared" si="451"/>
        <v>0</v>
      </c>
      <c r="AB282" s="33"/>
      <c r="AC282" s="33"/>
      <c r="AD282" s="35"/>
      <c r="AE282" s="34"/>
      <c r="AF282" s="33"/>
      <c r="AG282" s="16">
        <f t="shared" si="452"/>
        <v>0</v>
      </c>
      <c r="AH282" s="16"/>
      <c r="AI282" s="32"/>
      <c r="AJ282" s="32">
        <f t="shared" si="418"/>
        <v>0</v>
      </c>
      <c r="AK282" s="32"/>
      <c r="AL282" s="32">
        <f t="shared" si="419"/>
        <v>0</v>
      </c>
      <c r="AM282" s="32"/>
      <c r="AN282" s="32">
        <f t="shared" si="420"/>
        <v>0</v>
      </c>
      <c r="AO282" s="32"/>
      <c r="AP282" s="32">
        <f t="shared" si="421"/>
        <v>0</v>
      </c>
      <c r="AQ282" s="32"/>
      <c r="AR282" s="330">
        <f t="shared" si="422"/>
        <v>0</v>
      </c>
      <c r="AS282" s="32"/>
      <c r="AT282" s="32"/>
      <c r="AU282" s="31">
        <f t="shared" si="453"/>
        <v>0</v>
      </c>
      <c r="AV282" s="32"/>
      <c r="AW282" s="31">
        <f t="shared" si="454"/>
        <v>0</v>
      </c>
      <c r="AX282" s="32"/>
      <c r="AY282" s="31">
        <f t="shared" si="455"/>
        <v>0</v>
      </c>
      <c r="AZ282" s="32"/>
      <c r="BA282" s="31">
        <f t="shared" si="456"/>
        <v>0</v>
      </c>
      <c r="BB282" s="32"/>
      <c r="BC282" s="31">
        <f t="shared" si="457"/>
        <v>0</v>
      </c>
      <c r="BF282" s="30"/>
      <c r="BG282" s="30"/>
      <c r="BH282" s="30"/>
      <c r="BI282" s="30"/>
      <c r="BJ282" s="30"/>
      <c r="BK282" s="30"/>
      <c r="BL282" s="30"/>
      <c r="BM282" s="30">
        <f t="shared" si="458"/>
        <v>0</v>
      </c>
      <c r="BN282" s="30">
        <f t="shared" si="459"/>
        <v>0</v>
      </c>
      <c r="BO282" s="30">
        <f t="shared" si="460"/>
        <v>0</v>
      </c>
      <c r="BP282" s="30">
        <f t="shared" si="461"/>
        <v>0</v>
      </c>
      <c r="BQ282" s="30">
        <f t="shared" si="462"/>
        <v>0</v>
      </c>
      <c r="BR282" s="29">
        <f t="shared" si="463"/>
        <v>0</v>
      </c>
      <c r="BT282" s="28">
        <v>11</v>
      </c>
    </row>
    <row r="283" spans="1:72" ht="11.25" customHeight="1">
      <c r="A283" s="45" t="s">
        <v>380</v>
      </c>
      <c r="B283" s="63"/>
      <c r="C283" s="39"/>
      <c r="D283" s="39">
        <f t="shared" si="446"/>
        <v>2</v>
      </c>
      <c r="E283" s="472" t="s">
        <v>378</v>
      </c>
      <c r="F283" s="473">
        <f t="shared" si="447"/>
        <v>0</v>
      </c>
      <c r="G283" s="42">
        <v>15</v>
      </c>
      <c r="H283" s="62"/>
      <c r="I283" s="79">
        <v>1755030</v>
      </c>
      <c r="J283" s="61"/>
      <c r="K283" s="351">
        <v>46293</v>
      </c>
      <c r="L283" s="352"/>
      <c r="M283" s="61"/>
      <c r="N283" s="351">
        <v>46307</v>
      </c>
      <c r="O283" s="352"/>
      <c r="P283" s="33"/>
      <c r="Q283" s="37"/>
      <c r="R283" s="36">
        <f t="shared" si="448"/>
        <v>0</v>
      </c>
      <c r="S283" s="33"/>
      <c r="T283" s="37"/>
      <c r="U283" s="36">
        <f t="shared" si="449"/>
        <v>0</v>
      </c>
      <c r="V283" s="33"/>
      <c r="W283" s="37"/>
      <c r="X283" s="36">
        <f t="shared" si="450"/>
        <v>0</v>
      </c>
      <c r="Y283" s="33"/>
      <c r="Z283" s="37"/>
      <c r="AA283" s="36">
        <f t="shared" si="451"/>
        <v>0</v>
      </c>
      <c r="AB283" s="33"/>
      <c r="AC283" s="33"/>
      <c r="AD283" s="35"/>
      <c r="AE283" s="34"/>
      <c r="AF283" s="33"/>
      <c r="AG283" s="16">
        <f t="shared" si="452"/>
        <v>0</v>
      </c>
      <c r="AH283" s="16"/>
      <c r="AI283" s="32"/>
      <c r="AJ283" s="32">
        <f t="shared" si="418"/>
        <v>0</v>
      </c>
      <c r="AK283" s="32"/>
      <c r="AL283" s="32">
        <f t="shared" si="419"/>
        <v>0</v>
      </c>
      <c r="AM283" s="32"/>
      <c r="AN283" s="32">
        <f t="shared" si="420"/>
        <v>0</v>
      </c>
      <c r="AO283" s="32"/>
      <c r="AP283" s="32">
        <f t="shared" si="421"/>
        <v>0</v>
      </c>
      <c r="AQ283" s="32"/>
      <c r="AR283" s="330">
        <f t="shared" si="422"/>
        <v>0</v>
      </c>
      <c r="AS283" s="32"/>
      <c r="AT283" s="32"/>
      <c r="AU283" s="31">
        <f t="shared" si="453"/>
        <v>0</v>
      </c>
      <c r="AV283" s="32"/>
      <c r="AW283" s="31">
        <f t="shared" si="454"/>
        <v>0</v>
      </c>
      <c r="AX283" s="32"/>
      <c r="AY283" s="31">
        <f t="shared" si="455"/>
        <v>0</v>
      </c>
      <c r="AZ283" s="32"/>
      <c r="BA283" s="31">
        <f t="shared" si="456"/>
        <v>0</v>
      </c>
      <c r="BB283" s="32"/>
      <c r="BC283" s="31">
        <f t="shared" si="457"/>
        <v>0</v>
      </c>
      <c r="BF283" s="30"/>
      <c r="BG283" s="30"/>
      <c r="BH283" s="30"/>
      <c r="BI283" s="30"/>
      <c r="BJ283" s="30"/>
      <c r="BK283" s="30"/>
      <c r="BL283" s="30"/>
      <c r="BM283" s="30">
        <f t="shared" si="458"/>
        <v>0</v>
      </c>
      <c r="BN283" s="30">
        <f t="shared" si="459"/>
        <v>0</v>
      </c>
      <c r="BO283" s="30">
        <f t="shared" si="460"/>
        <v>0</v>
      </c>
      <c r="BP283" s="30">
        <f t="shared" si="461"/>
        <v>0</v>
      </c>
      <c r="BQ283" s="30">
        <f t="shared" si="462"/>
        <v>0</v>
      </c>
      <c r="BR283" s="29">
        <f t="shared" si="463"/>
        <v>0</v>
      </c>
      <c r="BT283" s="28">
        <v>2</v>
      </c>
    </row>
    <row r="284" spans="1:72" ht="11.25" customHeight="1">
      <c r="A284" s="45" t="s">
        <v>381</v>
      </c>
      <c r="B284" s="63"/>
      <c r="C284" s="39"/>
      <c r="D284" s="39">
        <f t="shared" si="446"/>
        <v>7</v>
      </c>
      <c r="E284" s="472" t="s">
        <v>378</v>
      </c>
      <c r="F284" s="473">
        <f t="shared" si="447"/>
        <v>0</v>
      </c>
      <c r="G284" s="42">
        <v>15</v>
      </c>
      <c r="H284" s="62"/>
      <c r="I284" s="79">
        <v>1755090</v>
      </c>
      <c r="J284" s="61"/>
      <c r="K284" s="351">
        <v>46293</v>
      </c>
      <c r="L284" s="352"/>
      <c r="M284" s="61"/>
      <c r="N284" s="351">
        <v>46307</v>
      </c>
      <c r="O284" s="352"/>
      <c r="P284" s="33"/>
      <c r="Q284" s="37"/>
      <c r="R284" s="36">
        <f t="shared" si="448"/>
        <v>0</v>
      </c>
      <c r="S284" s="33"/>
      <c r="T284" s="37"/>
      <c r="U284" s="36">
        <f t="shared" si="449"/>
        <v>0</v>
      </c>
      <c r="V284" s="33"/>
      <c r="W284" s="37"/>
      <c r="X284" s="36">
        <f t="shared" si="450"/>
        <v>0</v>
      </c>
      <c r="Y284" s="33"/>
      <c r="Z284" s="37"/>
      <c r="AA284" s="36">
        <f t="shared" si="451"/>
        <v>0</v>
      </c>
      <c r="AB284" s="33"/>
      <c r="AC284" s="33"/>
      <c r="AD284" s="35"/>
      <c r="AE284" s="34"/>
      <c r="AF284" s="33"/>
      <c r="AG284" s="16">
        <f t="shared" si="452"/>
        <v>0</v>
      </c>
      <c r="AH284" s="16"/>
      <c r="AI284" s="32"/>
      <c r="AJ284" s="32">
        <f t="shared" si="418"/>
        <v>0</v>
      </c>
      <c r="AK284" s="32"/>
      <c r="AL284" s="32">
        <f t="shared" si="419"/>
        <v>0</v>
      </c>
      <c r="AM284" s="32"/>
      <c r="AN284" s="32">
        <f t="shared" si="420"/>
        <v>0</v>
      </c>
      <c r="AO284" s="32"/>
      <c r="AP284" s="32">
        <f t="shared" si="421"/>
        <v>0</v>
      </c>
      <c r="AQ284" s="32"/>
      <c r="AR284" s="330">
        <f t="shared" si="422"/>
        <v>0</v>
      </c>
      <c r="AS284" s="32"/>
      <c r="AT284" s="32"/>
      <c r="AU284" s="31">
        <f t="shared" si="453"/>
        <v>0</v>
      </c>
      <c r="AV284" s="32"/>
      <c r="AW284" s="31">
        <f t="shared" si="454"/>
        <v>0</v>
      </c>
      <c r="AX284" s="32"/>
      <c r="AY284" s="31">
        <f t="shared" si="455"/>
        <v>0</v>
      </c>
      <c r="AZ284" s="32"/>
      <c r="BA284" s="31">
        <f t="shared" si="456"/>
        <v>0</v>
      </c>
      <c r="BB284" s="32"/>
      <c r="BC284" s="31">
        <f t="shared" si="457"/>
        <v>0</v>
      </c>
      <c r="BF284" s="30"/>
      <c r="BG284" s="30"/>
      <c r="BH284" s="30"/>
      <c r="BI284" s="30"/>
      <c r="BJ284" s="30"/>
      <c r="BK284" s="30"/>
      <c r="BL284" s="30"/>
      <c r="BM284" s="30">
        <f t="shared" si="458"/>
        <v>0</v>
      </c>
      <c r="BN284" s="30">
        <f t="shared" si="459"/>
        <v>0</v>
      </c>
      <c r="BO284" s="30">
        <f t="shared" si="460"/>
        <v>0</v>
      </c>
      <c r="BP284" s="30">
        <f t="shared" si="461"/>
        <v>0</v>
      </c>
      <c r="BQ284" s="30">
        <f t="shared" si="462"/>
        <v>0</v>
      </c>
      <c r="BR284" s="29">
        <f t="shared" si="463"/>
        <v>0</v>
      </c>
      <c r="BT284" s="28">
        <v>7</v>
      </c>
    </row>
    <row r="285" spans="1:72" ht="11.25" customHeight="1">
      <c r="A285" s="45" t="s">
        <v>382</v>
      </c>
      <c r="B285" s="63"/>
      <c r="C285" s="39"/>
      <c r="D285" s="39">
        <f t="shared" si="446"/>
        <v>5</v>
      </c>
      <c r="E285" s="472" t="s">
        <v>378</v>
      </c>
      <c r="F285" s="473">
        <f t="shared" si="447"/>
        <v>0</v>
      </c>
      <c r="G285" s="42">
        <v>15</v>
      </c>
      <c r="H285" s="62"/>
      <c r="I285" s="79">
        <v>1755110</v>
      </c>
      <c r="J285" s="61"/>
      <c r="K285" s="351">
        <v>46293</v>
      </c>
      <c r="L285" s="352"/>
      <c r="M285" s="61"/>
      <c r="N285" s="351">
        <v>46307</v>
      </c>
      <c r="O285" s="352"/>
      <c r="P285" s="33"/>
      <c r="Q285" s="37"/>
      <c r="R285" s="36">
        <f t="shared" si="448"/>
        <v>0</v>
      </c>
      <c r="S285" s="33"/>
      <c r="T285" s="37"/>
      <c r="U285" s="36">
        <f t="shared" si="449"/>
        <v>0</v>
      </c>
      <c r="V285" s="33"/>
      <c r="W285" s="37"/>
      <c r="X285" s="36">
        <f t="shared" si="450"/>
        <v>0</v>
      </c>
      <c r="Y285" s="33"/>
      <c r="Z285" s="37"/>
      <c r="AA285" s="36">
        <f t="shared" si="451"/>
        <v>0</v>
      </c>
      <c r="AB285" s="33"/>
      <c r="AC285" s="33"/>
      <c r="AD285" s="35"/>
      <c r="AE285" s="34"/>
      <c r="AF285" s="33"/>
      <c r="AG285" s="16">
        <f t="shared" si="452"/>
        <v>0</v>
      </c>
      <c r="AH285" s="16"/>
      <c r="AI285" s="32"/>
      <c r="AJ285" s="32">
        <f t="shared" si="418"/>
        <v>0</v>
      </c>
      <c r="AK285" s="32"/>
      <c r="AL285" s="32">
        <f t="shared" si="419"/>
        <v>0</v>
      </c>
      <c r="AM285" s="32"/>
      <c r="AN285" s="32">
        <f t="shared" si="420"/>
        <v>0</v>
      </c>
      <c r="AO285" s="32"/>
      <c r="AP285" s="32">
        <f t="shared" si="421"/>
        <v>0</v>
      </c>
      <c r="AQ285" s="32"/>
      <c r="AR285" s="330">
        <f t="shared" si="422"/>
        <v>0</v>
      </c>
      <c r="AS285" s="32"/>
      <c r="AT285" s="32"/>
      <c r="AU285" s="31">
        <f t="shared" si="453"/>
        <v>0</v>
      </c>
      <c r="AV285" s="32"/>
      <c r="AW285" s="31">
        <f t="shared" si="454"/>
        <v>0</v>
      </c>
      <c r="AX285" s="32"/>
      <c r="AY285" s="31">
        <f t="shared" si="455"/>
        <v>0</v>
      </c>
      <c r="AZ285" s="32"/>
      <c r="BA285" s="31">
        <f t="shared" si="456"/>
        <v>0</v>
      </c>
      <c r="BB285" s="32"/>
      <c r="BC285" s="31">
        <f t="shared" si="457"/>
        <v>0</v>
      </c>
      <c r="BF285" s="30"/>
      <c r="BG285" s="30"/>
      <c r="BH285" s="30"/>
      <c r="BI285" s="30"/>
      <c r="BJ285" s="30"/>
      <c r="BK285" s="30"/>
      <c r="BL285" s="30"/>
      <c r="BM285" s="30">
        <f t="shared" si="458"/>
        <v>0</v>
      </c>
      <c r="BN285" s="30">
        <f t="shared" si="459"/>
        <v>0</v>
      </c>
      <c r="BO285" s="30">
        <f t="shared" si="460"/>
        <v>0</v>
      </c>
      <c r="BP285" s="30">
        <f t="shared" si="461"/>
        <v>0</v>
      </c>
      <c r="BQ285" s="30">
        <f t="shared" si="462"/>
        <v>0</v>
      </c>
      <c r="BR285" s="29">
        <f t="shared" si="463"/>
        <v>0</v>
      </c>
      <c r="BT285" s="28">
        <v>5</v>
      </c>
    </row>
    <row r="286" spans="1:72" ht="11.25" customHeight="1">
      <c r="A286" s="45" t="s">
        <v>369</v>
      </c>
      <c r="B286" s="63"/>
      <c r="C286" s="39"/>
      <c r="D286" s="39" t="str">
        <f t="shared" si="446"/>
        <v>S/O</v>
      </c>
      <c r="E286" s="472" t="s">
        <v>378</v>
      </c>
      <c r="F286" s="473">
        <f t="shared" si="447"/>
        <v>0</v>
      </c>
      <c r="G286" s="42">
        <v>25</v>
      </c>
      <c r="H286" s="62"/>
      <c r="I286" s="79">
        <v>1755160</v>
      </c>
      <c r="J286" s="61"/>
      <c r="K286" s="351">
        <v>46279</v>
      </c>
      <c r="L286" s="352"/>
      <c r="M286" s="61"/>
      <c r="N286" s="351">
        <v>46307</v>
      </c>
      <c r="O286" s="352"/>
      <c r="P286" s="33"/>
      <c r="Q286" s="37"/>
      <c r="R286" s="36">
        <f t="shared" si="448"/>
        <v>0</v>
      </c>
      <c r="S286" s="33"/>
      <c r="T286" s="37"/>
      <c r="U286" s="36">
        <f t="shared" si="449"/>
        <v>0</v>
      </c>
      <c r="V286" s="33"/>
      <c r="W286" s="37"/>
      <c r="X286" s="36">
        <f t="shared" si="450"/>
        <v>0</v>
      </c>
      <c r="Y286" s="33"/>
      <c r="Z286" s="37"/>
      <c r="AA286" s="36">
        <f t="shared" si="451"/>
        <v>0</v>
      </c>
      <c r="AB286" s="33"/>
      <c r="AC286" s="33"/>
      <c r="AD286" s="35"/>
      <c r="AE286" s="34"/>
      <c r="AF286" s="33"/>
      <c r="AG286" s="16">
        <f t="shared" si="452"/>
        <v>0</v>
      </c>
      <c r="AH286" s="16"/>
      <c r="AI286" s="32"/>
      <c r="AJ286" s="32">
        <f t="shared" si="418"/>
        <v>0</v>
      </c>
      <c r="AK286" s="32"/>
      <c r="AL286" s="32">
        <f t="shared" si="419"/>
        <v>0</v>
      </c>
      <c r="AM286" s="32"/>
      <c r="AN286" s="32">
        <f t="shared" si="420"/>
        <v>0</v>
      </c>
      <c r="AO286" s="32"/>
      <c r="AP286" s="32">
        <f t="shared" si="421"/>
        <v>0</v>
      </c>
      <c r="AQ286" s="32"/>
      <c r="AR286" s="330">
        <f t="shared" si="422"/>
        <v>0</v>
      </c>
      <c r="AS286" s="32"/>
      <c r="AT286" s="32"/>
      <c r="AU286" s="31">
        <f t="shared" si="453"/>
        <v>0</v>
      </c>
      <c r="AV286" s="32"/>
      <c r="AW286" s="31">
        <f t="shared" si="454"/>
        <v>0</v>
      </c>
      <c r="AX286" s="32"/>
      <c r="AY286" s="31">
        <f t="shared" si="455"/>
        <v>0</v>
      </c>
      <c r="AZ286" s="32"/>
      <c r="BA286" s="31">
        <f t="shared" si="456"/>
        <v>0</v>
      </c>
      <c r="BB286" s="32"/>
      <c r="BC286" s="31">
        <f t="shared" si="457"/>
        <v>0</v>
      </c>
      <c r="BF286" s="30"/>
      <c r="BG286" s="30"/>
      <c r="BH286" s="30"/>
      <c r="BI286" s="30"/>
      <c r="BJ286" s="30"/>
      <c r="BK286" s="30"/>
      <c r="BL286" s="30"/>
      <c r="BM286" s="30">
        <f t="shared" si="458"/>
        <v>0</v>
      </c>
      <c r="BN286" s="30">
        <f t="shared" si="459"/>
        <v>0</v>
      </c>
      <c r="BO286" s="30">
        <f t="shared" si="460"/>
        <v>0</v>
      </c>
      <c r="BP286" s="30">
        <f t="shared" si="461"/>
        <v>0</v>
      </c>
      <c r="BQ286" s="30">
        <f t="shared" si="462"/>
        <v>0</v>
      </c>
      <c r="BR286" s="29">
        <f t="shared" si="463"/>
        <v>0</v>
      </c>
      <c r="BT286" s="28" t="s">
        <v>742</v>
      </c>
    </row>
    <row r="287" spans="1:72" ht="11.25" customHeight="1">
      <c r="A287" s="45" t="s">
        <v>370</v>
      </c>
      <c r="B287" s="63"/>
      <c r="C287" s="39"/>
      <c r="D287" s="39" t="str">
        <f t="shared" si="446"/>
        <v>S/O</v>
      </c>
      <c r="E287" s="472" t="s">
        <v>378</v>
      </c>
      <c r="F287" s="473">
        <f t="shared" si="447"/>
        <v>0</v>
      </c>
      <c r="G287" s="42">
        <v>25</v>
      </c>
      <c r="H287" s="62"/>
      <c r="I287" s="79">
        <v>1755200</v>
      </c>
      <c r="J287" s="61"/>
      <c r="K287" s="351">
        <v>46279</v>
      </c>
      <c r="L287" s="352"/>
      <c r="M287" s="61"/>
      <c r="N287" s="351">
        <v>46307</v>
      </c>
      <c r="O287" s="352"/>
      <c r="P287" s="33"/>
      <c r="Q287" s="37"/>
      <c r="R287" s="36">
        <f t="shared" si="448"/>
        <v>0</v>
      </c>
      <c r="S287" s="33"/>
      <c r="T287" s="37"/>
      <c r="U287" s="36">
        <f t="shared" si="449"/>
        <v>0</v>
      </c>
      <c r="V287" s="33"/>
      <c r="W287" s="37"/>
      <c r="X287" s="36">
        <f t="shared" si="450"/>
        <v>0</v>
      </c>
      <c r="Y287" s="33"/>
      <c r="Z287" s="37"/>
      <c r="AA287" s="36">
        <f t="shared" si="451"/>
        <v>0</v>
      </c>
      <c r="AB287" s="33"/>
      <c r="AC287" s="33"/>
      <c r="AD287" s="35"/>
      <c r="AE287" s="34"/>
      <c r="AF287" s="33"/>
      <c r="AG287" s="16">
        <f t="shared" si="452"/>
        <v>0</v>
      </c>
      <c r="AH287" s="16"/>
      <c r="AI287" s="32"/>
      <c r="AJ287" s="32">
        <f t="shared" si="418"/>
        <v>0</v>
      </c>
      <c r="AK287" s="32"/>
      <c r="AL287" s="32">
        <f t="shared" si="419"/>
        <v>0</v>
      </c>
      <c r="AM287" s="32"/>
      <c r="AN287" s="32">
        <f t="shared" si="420"/>
        <v>0</v>
      </c>
      <c r="AO287" s="32"/>
      <c r="AP287" s="32">
        <f t="shared" si="421"/>
        <v>0</v>
      </c>
      <c r="AQ287" s="32"/>
      <c r="AR287" s="330">
        <f t="shared" si="422"/>
        <v>0</v>
      </c>
      <c r="AS287" s="32"/>
      <c r="AT287" s="32"/>
      <c r="AU287" s="31">
        <f t="shared" si="453"/>
        <v>0</v>
      </c>
      <c r="AV287" s="32"/>
      <c r="AW287" s="31">
        <f t="shared" si="454"/>
        <v>0</v>
      </c>
      <c r="AX287" s="32"/>
      <c r="AY287" s="31">
        <f t="shared" si="455"/>
        <v>0</v>
      </c>
      <c r="AZ287" s="32"/>
      <c r="BA287" s="31">
        <f t="shared" si="456"/>
        <v>0</v>
      </c>
      <c r="BB287" s="32"/>
      <c r="BC287" s="31">
        <f t="shared" si="457"/>
        <v>0</v>
      </c>
      <c r="BF287" s="30"/>
      <c r="BG287" s="30"/>
      <c r="BH287" s="30"/>
      <c r="BI287" s="30"/>
      <c r="BJ287" s="30"/>
      <c r="BK287" s="30"/>
      <c r="BL287" s="30"/>
      <c r="BM287" s="30">
        <f t="shared" si="458"/>
        <v>0</v>
      </c>
      <c r="BN287" s="30">
        <f t="shared" si="459"/>
        <v>0</v>
      </c>
      <c r="BO287" s="30">
        <f t="shared" si="460"/>
        <v>0</v>
      </c>
      <c r="BP287" s="30">
        <f t="shared" si="461"/>
        <v>0</v>
      </c>
      <c r="BQ287" s="30">
        <f t="shared" si="462"/>
        <v>0</v>
      </c>
      <c r="BR287" s="29">
        <f t="shared" si="463"/>
        <v>0</v>
      </c>
      <c r="BT287" s="28" t="s">
        <v>742</v>
      </c>
    </row>
    <row r="288" spans="1:72" ht="11.25" customHeight="1">
      <c r="A288" s="45" t="s">
        <v>371</v>
      </c>
      <c r="B288" s="63"/>
      <c r="C288" s="39"/>
      <c r="D288" s="39">
        <f t="shared" si="446"/>
        <v>14</v>
      </c>
      <c r="E288" s="472" t="s">
        <v>378</v>
      </c>
      <c r="F288" s="473">
        <f t="shared" si="447"/>
        <v>0</v>
      </c>
      <c r="G288" s="42">
        <v>25</v>
      </c>
      <c r="H288" s="62"/>
      <c r="I288" s="79">
        <v>1755450</v>
      </c>
      <c r="J288" s="61"/>
      <c r="K288" s="351">
        <v>46293</v>
      </c>
      <c r="L288" s="352"/>
      <c r="M288" s="61"/>
      <c r="N288" s="351">
        <v>46307</v>
      </c>
      <c r="O288" s="352"/>
      <c r="P288" s="33"/>
      <c r="Q288" s="37"/>
      <c r="R288" s="36">
        <f t="shared" si="448"/>
        <v>0</v>
      </c>
      <c r="S288" s="33"/>
      <c r="T288" s="37"/>
      <c r="U288" s="36">
        <f t="shared" si="449"/>
        <v>0</v>
      </c>
      <c r="V288" s="33"/>
      <c r="W288" s="37"/>
      <c r="X288" s="36">
        <f t="shared" si="450"/>
        <v>0</v>
      </c>
      <c r="Y288" s="33"/>
      <c r="Z288" s="37"/>
      <c r="AA288" s="36">
        <f t="shared" si="451"/>
        <v>0</v>
      </c>
      <c r="AB288" s="33"/>
      <c r="AC288" s="33"/>
      <c r="AD288" s="35"/>
      <c r="AE288" s="34"/>
      <c r="AF288" s="33"/>
      <c r="AG288" s="16">
        <f t="shared" si="452"/>
        <v>0</v>
      </c>
      <c r="AH288" s="16"/>
      <c r="AI288" s="32"/>
      <c r="AJ288" s="32">
        <f t="shared" si="418"/>
        <v>0</v>
      </c>
      <c r="AK288" s="32"/>
      <c r="AL288" s="32">
        <f t="shared" si="419"/>
        <v>0</v>
      </c>
      <c r="AM288" s="32"/>
      <c r="AN288" s="32">
        <f t="shared" si="420"/>
        <v>0</v>
      </c>
      <c r="AO288" s="32"/>
      <c r="AP288" s="32">
        <f t="shared" si="421"/>
        <v>0</v>
      </c>
      <c r="AQ288" s="32"/>
      <c r="AR288" s="330">
        <f t="shared" si="422"/>
        <v>0</v>
      </c>
      <c r="AS288" s="32"/>
      <c r="AT288" s="32"/>
      <c r="AU288" s="31">
        <f t="shared" si="453"/>
        <v>0</v>
      </c>
      <c r="AV288" s="32"/>
      <c r="AW288" s="31">
        <f t="shared" si="454"/>
        <v>0</v>
      </c>
      <c r="AX288" s="32"/>
      <c r="AY288" s="31">
        <f t="shared" si="455"/>
        <v>0</v>
      </c>
      <c r="AZ288" s="32"/>
      <c r="BA288" s="31">
        <f t="shared" si="456"/>
        <v>0</v>
      </c>
      <c r="BB288" s="32"/>
      <c r="BC288" s="31">
        <f t="shared" si="457"/>
        <v>0</v>
      </c>
      <c r="BF288" s="30"/>
      <c r="BG288" s="30"/>
      <c r="BH288" s="30"/>
      <c r="BI288" s="30"/>
      <c r="BJ288" s="30"/>
      <c r="BK288" s="30"/>
      <c r="BL288" s="30"/>
      <c r="BM288" s="30">
        <f t="shared" si="458"/>
        <v>0</v>
      </c>
      <c r="BN288" s="30">
        <f t="shared" si="459"/>
        <v>0</v>
      </c>
      <c r="BO288" s="30">
        <f t="shared" si="460"/>
        <v>0</v>
      </c>
      <c r="BP288" s="30">
        <f t="shared" si="461"/>
        <v>0</v>
      </c>
      <c r="BQ288" s="30">
        <f t="shared" si="462"/>
        <v>0</v>
      </c>
      <c r="BR288" s="29">
        <f t="shared" si="463"/>
        <v>0</v>
      </c>
      <c r="BT288" s="28">
        <v>14</v>
      </c>
    </row>
    <row r="289" spans="1:72" ht="11.25" customHeight="1">
      <c r="A289" s="45" t="s">
        <v>372</v>
      </c>
      <c r="B289" s="63"/>
      <c r="C289" s="39"/>
      <c r="D289" s="39">
        <f t="shared" si="446"/>
        <v>39</v>
      </c>
      <c r="E289" s="472" t="s">
        <v>378</v>
      </c>
      <c r="F289" s="473">
        <f t="shared" si="447"/>
        <v>0</v>
      </c>
      <c r="G289" s="42">
        <v>25</v>
      </c>
      <c r="H289" s="62"/>
      <c r="I289" s="79">
        <v>1755550</v>
      </c>
      <c r="J289" s="61"/>
      <c r="K289" s="351">
        <v>46279</v>
      </c>
      <c r="L289" s="352"/>
      <c r="M289" s="61"/>
      <c r="N289" s="351">
        <v>46307</v>
      </c>
      <c r="O289" s="352"/>
      <c r="P289" s="33"/>
      <c r="Q289" s="37"/>
      <c r="R289" s="36">
        <f t="shared" si="448"/>
        <v>0</v>
      </c>
      <c r="S289" s="33"/>
      <c r="T289" s="37"/>
      <c r="U289" s="36">
        <f t="shared" si="449"/>
        <v>0</v>
      </c>
      <c r="V289" s="33"/>
      <c r="W289" s="37"/>
      <c r="X289" s="36">
        <f t="shared" si="450"/>
        <v>0</v>
      </c>
      <c r="Y289" s="33"/>
      <c r="Z289" s="37"/>
      <c r="AA289" s="36">
        <f t="shared" si="451"/>
        <v>0</v>
      </c>
      <c r="AB289" s="33"/>
      <c r="AC289" s="33"/>
      <c r="AD289" s="35"/>
      <c r="AE289" s="34"/>
      <c r="AF289" s="33"/>
      <c r="AG289" s="16">
        <f t="shared" si="452"/>
        <v>0</v>
      </c>
      <c r="AH289" s="16"/>
      <c r="AI289" s="32"/>
      <c r="AJ289" s="32">
        <f t="shared" si="418"/>
        <v>0</v>
      </c>
      <c r="AK289" s="32"/>
      <c r="AL289" s="32">
        <f t="shared" si="419"/>
        <v>0</v>
      </c>
      <c r="AM289" s="32"/>
      <c r="AN289" s="32">
        <f t="shared" si="420"/>
        <v>0</v>
      </c>
      <c r="AO289" s="32"/>
      <c r="AP289" s="32">
        <f t="shared" si="421"/>
        <v>0</v>
      </c>
      <c r="AQ289" s="32"/>
      <c r="AR289" s="330">
        <f t="shared" si="422"/>
        <v>0</v>
      </c>
      <c r="AS289" s="32"/>
      <c r="AT289" s="32"/>
      <c r="AU289" s="31">
        <f t="shared" si="453"/>
        <v>0</v>
      </c>
      <c r="AV289" s="32"/>
      <c r="AW289" s="31">
        <f t="shared" si="454"/>
        <v>0</v>
      </c>
      <c r="AX289" s="32"/>
      <c r="AY289" s="31">
        <f t="shared" si="455"/>
        <v>0</v>
      </c>
      <c r="AZ289" s="32"/>
      <c r="BA289" s="31">
        <f t="shared" si="456"/>
        <v>0</v>
      </c>
      <c r="BB289" s="32"/>
      <c r="BC289" s="31">
        <f t="shared" si="457"/>
        <v>0</v>
      </c>
      <c r="BF289" s="30"/>
      <c r="BG289" s="30"/>
      <c r="BH289" s="30"/>
      <c r="BI289" s="30"/>
      <c r="BJ289" s="30"/>
      <c r="BK289" s="30"/>
      <c r="BL289" s="30"/>
      <c r="BM289" s="30">
        <f t="shared" si="458"/>
        <v>0</v>
      </c>
      <c r="BN289" s="30">
        <f t="shared" si="459"/>
        <v>0</v>
      </c>
      <c r="BO289" s="30">
        <f t="shared" si="460"/>
        <v>0</v>
      </c>
      <c r="BP289" s="30">
        <f t="shared" si="461"/>
        <v>0</v>
      </c>
      <c r="BQ289" s="30">
        <f t="shared" si="462"/>
        <v>0</v>
      </c>
      <c r="BR289" s="29">
        <f t="shared" si="463"/>
        <v>0</v>
      </c>
      <c r="BT289" s="28">
        <v>39</v>
      </c>
    </row>
    <row r="290" spans="1:72" ht="11.25" customHeight="1">
      <c r="A290" s="45" t="s">
        <v>373</v>
      </c>
      <c r="B290" s="63"/>
      <c r="C290" s="39"/>
      <c r="D290" s="39" t="str">
        <f t="shared" si="446"/>
        <v>S/O</v>
      </c>
      <c r="E290" s="472" t="s">
        <v>378</v>
      </c>
      <c r="F290" s="473">
        <f t="shared" si="447"/>
        <v>0</v>
      </c>
      <c r="G290" s="42">
        <v>25</v>
      </c>
      <c r="H290" s="62"/>
      <c r="I290" s="79">
        <v>1755620</v>
      </c>
      <c r="J290" s="61"/>
      <c r="K290" s="351">
        <v>46279</v>
      </c>
      <c r="L290" s="352"/>
      <c r="M290" s="61"/>
      <c r="N290" s="351">
        <v>46307</v>
      </c>
      <c r="O290" s="352"/>
      <c r="P290" s="33"/>
      <c r="Q290" s="37"/>
      <c r="R290" s="36">
        <f t="shared" si="448"/>
        <v>0</v>
      </c>
      <c r="S290" s="33"/>
      <c r="T290" s="37"/>
      <c r="U290" s="36">
        <f t="shared" si="449"/>
        <v>0</v>
      </c>
      <c r="V290" s="33"/>
      <c r="W290" s="37"/>
      <c r="X290" s="36">
        <f t="shared" si="450"/>
        <v>0</v>
      </c>
      <c r="Y290" s="33"/>
      <c r="Z290" s="37"/>
      <c r="AA290" s="36">
        <f t="shared" si="451"/>
        <v>0</v>
      </c>
      <c r="AB290" s="33"/>
      <c r="AC290" s="33"/>
      <c r="AD290" s="35"/>
      <c r="AE290" s="34"/>
      <c r="AF290" s="33"/>
      <c r="AG290" s="16">
        <f t="shared" si="452"/>
        <v>0</v>
      </c>
      <c r="AH290" s="16"/>
      <c r="AI290" s="32"/>
      <c r="AJ290" s="32">
        <f t="shared" si="418"/>
        <v>0</v>
      </c>
      <c r="AK290" s="32"/>
      <c r="AL290" s="32">
        <f t="shared" si="419"/>
        <v>0</v>
      </c>
      <c r="AM290" s="32"/>
      <c r="AN290" s="32">
        <f t="shared" si="420"/>
        <v>0</v>
      </c>
      <c r="AO290" s="32"/>
      <c r="AP290" s="32">
        <f t="shared" si="421"/>
        <v>0</v>
      </c>
      <c r="AQ290" s="32"/>
      <c r="AR290" s="330">
        <f t="shared" si="422"/>
        <v>0</v>
      </c>
      <c r="AS290" s="32"/>
      <c r="AT290" s="32"/>
      <c r="AU290" s="31">
        <f t="shared" si="453"/>
        <v>0</v>
      </c>
      <c r="AV290" s="32"/>
      <c r="AW290" s="31">
        <f t="shared" si="454"/>
        <v>0</v>
      </c>
      <c r="AX290" s="32"/>
      <c r="AY290" s="31">
        <f t="shared" si="455"/>
        <v>0</v>
      </c>
      <c r="AZ290" s="32"/>
      <c r="BA290" s="31">
        <f t="shared" si="456"/>
        <v>0</v>
      </c>
      <c r="BB290" s="32"/>
      <c r="BC290" s="31">
        <f t="shared" si="457"/>
        <v>0</v>
      </c>
      <c r="BF290" s="30"/>
      <c r="BG290" s="30"/>
      <c r="BH290" s="30"/>
      <c r="BI290" s="30"/>
      <c r="BJ290" s="30"/>
      <c r="BK290" s="30"/>
      <c r="BL290" s="30"/>
      <c r="BM290" s="30">
        <f t="shared" si="458"/>
        <v>0</v>
      </c>
      <c r="BN290" s="30">
        <f t="shared" si="459"/>
        <v>0</v>
      </c>
      <c r="BO290" s="30">
        <f t="shared" si="460"/>
        <v>0</v>
      </c>
      <c r="BP290" s="30">
        <f t="shared" si="461"/>
        <v>0</v>
      </c>
      <c r="BQ290" s="30">
        <f t="shared" si="462"/>
        <v>0</v>
      </c>
      <c r="BR290" s="29">
        <f t="shared" si="463"/>
        <v>0</v>
      </c>
      <c r="BT290" s="28" t="s">
        <v>742</v>
      </c>
    </row>
    <row r="291" spans="1:72" ht="11.25" customHeight="1">
      <c r="A291" s="45" t="s">
        <v>383</v>
      </c>
      <c r="B291" s="63"/>
      <c r="C291" s="39"/>
      <c r="D291" s="39">
        <f t="shared" si="446"/>
        <v>18</v>
      </c>
      <c r="E291" s="472" t="s">
        <v>378</v>
      </c>
      <c r="F291" s="473">
        <f t="shared" si="447"/>
        <v>0</v>
      </c>
      <c r="G291" s="42">
        <v>15</v>
      </c>
      <c r="H291" s="62"/>
      <c r="I291" s="79">
        <v>1755650</v>
      </c>
      <c r="J291" s="61"/>
      <c r="K291" s="351">
        <v>46293</v>
      </c>
      <c r="L291" s="352"/>
      <c r="M291" s="61"/>
      <c r="N291" s="351">
        <v>46307</v>
      </c>
      <c r="O291" s="352"/>
      <c r="P291" s="33"/>
      <c r="Q291" s="37"/>
      <c r="R291" s="36">
        <f t="shared" si="448"/>
        <v>0</v>
      </c>
      <c r="S291" s="33"/>
      <c r="T291" s="37"/>
      <c r="U291" s="36">
        <f t="shared" si="449"/>
        <v>0</v>
      </c>
      <c r="V291" s="33"/>
      <c r="W291" s="37"/>
      <c r="X291" s="36">
        <f t="shared" si="450"/>
        <v>0</v>
      </c>
      <c r="Y291" s="33"/>
      <c r="Z291" s="37"/>
      <c r="AA291" s="36">
        <f t="shared" si="451"/>
        <v>0</v>
      </c>
      <c r="AB291" s="33"/>
      <c r="AC291" s="33"/>
      <c r="AD291" s="35"/>
      <c r="AE291" s="34"/>
      <c r="AF291" s="33"/>
      <c r="AG291" s="16">
        <f t="shared" si="452"/>
        <v>0</v>
      </c>
      <c r="AH291" s="16"/>
      <c r="AI291" s="32"/>
      <c r="AJ291" s="32">
        <f t="shared" si="418"/>
        <v>0</v>
      </c>
      <c r="AK291" s="32"/>
      <c r="AL291" s="32">
        <f t="shared" si="419"/>
        <v>0</v>
      </c>
      <c r="AM291" s="32"/>
      <c r="AN291" s="32">
        <f t="shared" si="420"/>
        <v>0</v>
      </c>
      <c r="AO291" s="32"/>
      <c r="AP291" s="32">
        <f t="shared" si="421"/>
        <v>0</v>
      </c>
      <c r="AQ291" s="32"/>
      <c r="AR291" s="330">
        <f t="shared" si="422"/>
        <v>0</v>
      </c>
      <c r="AS291" s="32"/>
      <c r="AT291" s="32"/>
      <c r="AU291" s="31">
        <f t="shared" si="453"/>
        <v>0</v>
      </c>
      <c r="AV291" s="32"/>
      <c r="AW291" s="31">
        <f t="shared" si="454"/>
        <v>0</v>
      </c>
      <c r="AX291" s="32"/>
      <c r="AY291" s="31">
        <f t="shared" si="455"/>
        <v>0</v>
      </c>
      <c r="AZ291" s="32"/>
      <c r="BA291" s="31">
        <f t="shared" si="456"/>
        <v>0</v>
      </c>
      <c r="BB291" s="32"/>
      <c r="BC291" s="31">
        <f t="shared" si="457"/>
        <v>0</v>
      </c>
      <c r="BF291" s="30"/>
      <c r="BG291" s="30"/>
      <c r="BH291" s="30"/>
      <c r="BI291" s="30"/>
      <c r="BJ291" s="30"/>
      <c r="BK291" s="30"/>
      <c r="BL291" s="30"/>
      <c r="BM291" s="30">
        <f t="shared" si="458"/>
        <v>0</v>
      </c>
      <c r="BN291" s="30">
        <f t="shared" si="459"/>
        <v>0</v>
      </c>
      <c r="BO291" s="30">
        <f t="shared" si="460"/>
        <v>0</v>
      </c>
      <c r="BP291" s="30">
        <f t="shared" si="461"/>
        <v>0</v>
      </c>
      <c r="BQ291" s="30">
        <f t="shared" si="462"/>
        <v>0</v>
      </c>
      <c r="BR291" s="29">
        <f t="shared" si="463"/>
        <v>0</v>
      </c>
      <c r="BT291" s="28">
        <v>18</v>
      </c>
    </row>
    <row r="292" spans="1:72" ht="11.25" customHeight="1">
      <c r="A292" s="45" t="s">
        <v>384</v>
      </c>
      <c r="B292" s="63"/>
      <c r="C292" s="39"/>
      <c r="D292" s="39" t="str">
        <f t="shared" si="446"/>
        <v>S/O</v>
      </c>
      <c r="E292" s="472" t="s">
        <v>378</v>
      </c>
      <c r="F292" s="473">
        <f t="shared" si="447"/>
        <v>0</v>
      </c>
      <c r="G292" s="42">
        <v>15</v>
      </c>
      <c r="H292" s="62"/>
      <c r="I292" s="79">
        <v>1755820</v>
      </c>
      <c r="J292" s="61"/>
      <c r="K292" s="351">
        <v>46279</v>
      </c>
      <c r="L292" s="352"/>
      <c r="M292" s="61"/>
      <c r="N292" s="351">
        <v>46307</v>
      </c>
      <c r="O292" s="352"/>
      <c r="P292" s="33"/>
      <c r="Q292" s="37"/>
      <c r="R292" s="36">
        <f t="shared" si="448"/>
        <v>0</v>
      </c>
      <c r="S292" s="33"/>
      <c r="T292" s="37"/>
      <c r="U292" s="36">
        <f t="shared" si="449"/>
        <v>0</v>
      </c>
      <c r="V292" s="33"/>
      <c r="W292" s="37"/>
      <c r="X292" s="36">
        <f t="shared" si="450"/>
        <v>0</v>
      </c>
      <c r="Y292" s="33"/>
      <c r="Z292" s="37"/>
      <c r="AA292" s="36">
        <f t="shared" si="451"/>
        <v>0</v>
      </c>
      <c r="AB292" s="33"/>
      <c r="AC292" s="33"/>
      <c r="AD292" s="35"/>
      <c r="AE292" s="34"/>
      <c r="AF292" s="33"/>
      <c r="AG292" s="16">
        <f t="shared" si="452"/>
        <v>0</v>
      </c>
      <c r="AH292" s="16"/>
      <c r="AI292" s="32"/>
      <c r="AJ292" s="32">
        <f t="shared" si="418"/>
        <v>0</v>
      </c>
      <c r="AK292" s="32"/>
      <c r="AL292" s="32">
        <f t="shared" si="419"/>
        <v>0</v>
      </c>
      <c r="AM292" s="32"/>
      <c r="AN292" s="32">
        <f t="shared" si="420"/>
        <v>0</v>
      </c>
      <c r="AO292" s="32"/>
      <c r="AP292" s="32">
        <f t="shared" si="421"/>
        <v>0</v>
      </c>
      <c r="AQ292" s="32"/>
      <c r="AR292" s="330">
        <f t="shared" si="422"/>
        <v>0</v>
      </c>
      <c r="AS292" s="32"/>
      <c r="AT292" s="32"/>
      <c r="AU292" s="31">
        <f t="shared" si="453"/>
        <v>0</v>
      </c>
      <c r="AV292" s="32"/>
      <c r="AW292" s="31">
        <f t="shared" si="454"/>
        <v>0</v>
      </c>
      <c r="AX292" s="32"/>
      <c r="AY292" s="31">
        <f t="shared" si="455"/>
        <v>0</v>
      </c>
      <c r="AZ292" s="32"/>
      <c r="BA292" s="31">
        <f t="shared" si="456"/>
        <v>0</v>
      </c>
      <c r="BB292" s="32"/>
      <c r="BC292" s="31">
        <f t="shared" si="457"/>
        <v>0</v>
      </c>
      <c r="BF292" s="30"/>
      <c r="BG292" s="30"/>
      <c r="BH292" s="30"/>
      <c r="BI292" s="30"/>
      <c r="BJ292" s="30"/>
      <c r="BK292" s="30"/>
      <c r="BL292" s="30"/>
      <c r="BM292" s="30">
        <f t="shared" si="458"/>
        <v>0</v>
      </c>
      <c r="BN292" s="30">
        <f t="shared" si="459"/>
        <v>0</v>
      </c>
      <c r="BO292" s="30">
        <f t="shared" si="460"/>
        <v>0</v>
      </c>
      <c r="BP292" s="30">
        <f t="shared" si="461"/>
        <v>0</v>
      </c>
      <c r="BQ292" s="30">
        <f t="shared" si="462"/>
        <v>0</v>
      </c>
      <c r="BR292" s="29">
        <f t="shared" si="463"/>
        <v>0</v>
      </c>
      <c r="BT292" s="28" t="s">
        <v>742</v>
      </c>
    </row>
    <row r="293" spans="1:72" ht="11.25" customHeight="1">
      <c r="A293" s="45" t="s">
        <v>374</v>
      </c>
      <c r="B293" s="63"/>
      <c r="C293" s="39"/>
      <c r="D293" s="39">
        <f t="shared" si="446"/>
        <v>39</v>
      </c>
      <c r="E293" s="472" t="s">
        <v>378</v>
      </c>
      <c r="F293" s="473">
        <f t="shared" si="447"/>
        <v>0</v>
      </c>
      <c r="G293" s="42">
        <v>25</v>
      </c>
      <c r="H293" s="62"/>
      <c r="I293" s="79">
        <v>1755940</v>
      </c>
      <c r="J293" s="61"/>
      <c r="K293" s="351">
        <v>46279</v>
      </c>
      <c r="L293" s="352"/>
      <c r="M293" s="61"/>
      <c r="N293" s="351">
        <v>46307</v>
      </c>
      <c r="O293" s="352"/>
      <c r="P293" s="33"/>
      <c r="Q293" s="37"/>
      <c r="R293" s="36">
        <f t="shared" si="448"/>
        <v>0</v>
      </c>
      <c r="S293" s="33"/>
      <c r="T293" s="37"/>
      <c r="U293" s="36">
        <f t="shared" si="449"/>
        <v>0</v>
      </c>
      <c r="V293" s="33"/>
      <c r="W293" s="37"/>
      <c r="X293" s="36">
        <f t="shared" si="450"/>
        <v>0</v>
      </c>
      <c r="Y293" s="33"/>
      <c r="Z293" s="37"/>
      <c r="AA293" s="36">
        <f t="shared" si="451"/>
        <v>0</v>
      </c>
      <c r="AB293" s="33"/>
      <c r="AC293" s="33"/>
      <c r="AD293" s="35"/>
      <c r="AE293" s="34"/>
      <c r="AF293" s="33"/>
      <c r="AG293" s="16">
        <f t="shared" si="452"/>
        <v>0</v>
      </c>
      <c r="AH293" s="16"/>
      <c r="AI293" s="32"/>
      <c r="AJ293" s="32">
        <f t="shared" si="418"/>
        <v>0</v>
      </c>
      <c r="AK293" s="32"/>
      <c r="AL293" s="32">
        <f t="shared" si="419"/>
        <v>0</v>
      </c>
      <c r="AM293" s="32"/>
      <c r="AN293" s="32">
        <f t="shared" si="420"/>
        <v>0</v>
      </c>
      <c r="AO293" s="32"/>
      <c r="AP293" s="32">
        <f t="shared" si="421"/>
        <v>0</v>
      </c>
      <c r="AQ293" s="32"/>
      <c r="AR293" s="330">
        <f t="shared" si="422"/>
        <v>0</v>
      </c>
      <c r="AS293" s="32"/>
      <c r="AT293" s="32"/>
      <c r="AU293" s="31">
        <f t="shared" si="453"/>
        <v>0</v>
      </c>
      <c r="AV293" s="32"/>
      <c r="AW293" s="31">
        <f t="shared" si="454"/>
        <v>0</v>
      </c>
      <c r="AX293" s="32"/>
      <c r="AY293" s="31">
        <f t="shared" si="455"/>
        <v>0</v>
      </c>
      <c r="AZ293" s="32"/>
      <c r="BA293" s="31">
        <f t="shared" si="456"/>
        <v>0</v>
      </c>
      <c r="BB293" s="32"/>
      <c r="BC293" s="31">
        <f t="shared" si="457"/>
        <v>0</v>
      </c>
      <c r="BF293" s="30"/>
      <c r="BG293" s="30"/>
      <c r="BH293" s="30"/>
      <c r="BI293" s="30"/>
      <c r="BJ293" s="30"/>
      <c r="BK293" s="30"/>
      <c r="BL293" s="30"/>
      <c r="BM293" s="30">
        <f t="shared" si="458"/>
        <v>0</v>
      </c>
      <c r="BN293" s="30">
        <f t="shared" si="459"/>
        <v>0</v>
      </c>
      <c r="BO293" s="30">
        <f t="shared" si="460"/>
        <v>0</v>
      </c>
      <c r="BP293" s="30">
        <f t="shared" si="461"/>
        <v>0</v>
      </c>
      <c r="BQ293" s="30">
        <f t="shared" si="462"/>
        <v>0</v>
      </c>
      <c r="BR293" s="29">
        <f t="shared" si="463"/>
        <v>0</v>
      </c>
      <c r="BT293" s="28">
        <v>39</v>
      </c>
    </row>
    <row r="294" spans="1:72" ht="11.25" customHeight="1">
      <c r="A294" s="45" t="s">
        <v>375</v>
      </c>
      <c r="B294" s="63"/>
      <c r="C294" s="39"/>
      <c r="D294" s="39">
        <f t="shared" si="446"/>
        <v>6</v>
      </c>
      <c r="E294" s="472" t="s">
        <v>378</v>
      </c>
      <c r="F294" s="473">
        <f t="shared" si="447"/>
        <v>0</v>
      </c>
      <c r="G294" s="42">
        <v>25</v>
      </c>
      <c r="H294" s="62"/>
      <c r="I294" s="79">
        <v>1756020</v>
      </c>
      <c r="J294" s="61"/>
      <c r="K294" s="351">
        <v>46279</v>
      </c>
      <c r="L294" s="352"/>
      <c r="M294" s="61"/>
      <c r="N294" s="351">
        <v>46307</v>
      </c>
      <c r="O294" s="352"/>
      <c r="P294" s="33"/>
      <c r="Q294" s="37"/>
      <c r="R294" s="36">
        <f t="shared" si="448"/>
        <v>0</v>
      </c>
      <c r="S294" s="33"/>
      <c r="T294" s="37"/>
      <c r="U294" s="36">
        <f t="shared" si="449"/>
        <v>0</v>
      </c>
      <c r="V294" s="33"/>
      <c r="W294" s="37"/>
      <c r="X294" s="36">
        <f t="shared" si="450"/>
        <v>0</v>
      </c>
      <c r="Y294" s="33"/>
      <c r="Z294" s="37"/>
      <c r="AA294" s="36">
        <f t="shared" si="451"/>
        <v>0</v>
      </c>
      <c r="AB294" s="33"/>
      <c r="AC294" s="33"/>
      <c r="AD294" s="35"/>
      <c r="AE294" s="34"/>
      <c r="AF294" s="33"/>
      <c r="AG294" s="16">
        <f t="shared" si="452"/>
        <v>0</v>
      </c>
      <c r="AH294" s="16"/>
      <c r="AI294" s="32"/>
      <c r="AJ294" s="32">
        <f t="shared" si="418"/>
        <v>0</v>
      </c>
      <c r="AK294" s="32"/>
      <c r="AL294" s="32">
        <f t="shared" si="419"/>
        <v>0</v>
      </c>
      <c r="AM294" s="32"/>
      <c r="AN294" s="32">
        <f t="shared" si="420"/>
        <v>0</v>
      </c>
      <c r="AO294" s="32"/>
      <c r="AP294" s="32">
        <f t="shared" si="421"/>
        <v>0</v>
      </c>
      <c r="AQ294" s="32"/>
      <c r="AR294" s="330">
        <f t="shared" si="422"/>
        <v>0</v>
      </c>
      <c r="AS294" s="32"/>
      <c r="AT294" s="32"/>
      <c r="AU294" s="31">
        <f t="shared" si="453"/>
        <v>0</v>
      </c>
      <c r="AV294" s="32"/>
      <c r="AW294" s="31">
        <f t="shared" si="454"/>
        <v>0</v>
      </c>
      <c r="AX294" s="32"/>
      <c r="AY294" s="31">
        <f t="shared" si="455"/>
        <v>0</v>
      </c>
      <c r="AZ294" s="32"/>
      <c r="BA294" s="31">
        <f t="shared" si="456"/>
        <v>0</v>
      </c>
      <c r="BB294" s="32"/>
      <c r="BC294" s="31">
        <f t="shared" si="457"/>
        <v>0</v>
      </c>
      <c r="BF294" s="30"/>
      <c r="BG294" s="30"/>
      <c r="BH294" s="30"/>
      <c r="BI294" s="30"/>
      <c r="BJ294" s="30"/>
      <c r="BK294" s="30"/>
      <c r="BL294" s="30"/>
      <c r="BM294" s="30">
        <f t="shared" si="458"/>
        <v>0</v>
      </c>
      <c r="BN294" s="30">
        <f t="shared" si="459"/>
        <v>0</v>
      </c>
      <c r="BO294" s="30">
        <f t="shared" si="460"/>
        <v>0</v>
      </c>
      <c r="BP294" s="30">
        <f t="shared" si="461"/>
        <v>0</v>
      </c>
      <c r="BQ294" s="30">
        <f t="shared" si="462"/>
        <v>0</v>
      </c>
      <c r="BR294" s="29">
        <f t="shared" si="463"/>
        <v>0</v>
      </c>
      <c r="BT294" s="28">
        <v>6</v>
      </c>
    </row>
    <row r="295" spans="1:72" ht="15" customHeight="1">
      <c r="A295" s="67" t="s">
        <v>385</v>
      </c>
      <c r="B295" s="66"/>
      <c r="C295" s="58"/>
      <c r="D295" s="57"/>
      <c r="E295" s="472"/>
      <c r="F295" s="473"/>
      <c r="G295" s="50"/>
      <c r="H295" s="49"/>
      <c r="I295" s="48"/>
      <c r="J295" s="16"/>
      <c r="K295" s="355"/>
      <c r="L295" s="355"/>
      <c r="M295" s="16"/>
      <c r="N295" s="355"/>
      <c r="O295" s="355"/>
      <c r="P295" s="33"/>
      <c r="Q295" s="16"/>
      <c r="R295" s="56"/>
      <c r="S295" s="33"/>
      <c r="T295" s="16"/>
      <c r="U295" s="56"/>
      <c r="V295" s="33"/>
      <c r="W295" s="16"/>
      <c r="X295" s="56"/>
      <c r="Y295" s="33"/>
      <c r="Z295" s="16"/>
      <c r="AA295" s="56"/>
      <c r="AB295" s="33"/>
      <c r="AC295" s="33"/>
      <c r="AD295" s="35"/>
      <c r="AE295" s="46"/>
      <c r="AF295" s="33"/>
      <c r="AG295" s="16">
        <f>SUM(AG296)</f>
        <v>0</v>
      </c>
      <c r="AH295" s="16"/>
      <c r="AI295" s="32"/>
      <c r="AJ295" s="32">
        <f t="shared" si="418"/>
        <v>0</v>
      </c>
      <c r="AK295" s="32"/>
      <c r="AL295" s="32">
        <f t="shared" si="419"/>
        <v>0</v>
      </c>
      <c r="AM295" s="32"/>
      <c r="AN295" s="32">
        <f t="shared" si="420"/>
        <v>0</v>
      </c>
      <c r="AO295" s="32"/>
      <c r="AP295" s="32">
        <f t="shared" si="421"/>
        <v>0</v>
      </c>
      <c r="AQ295" s="32"/>
      <c r="AR295" s="330">
        <f t="shared" si="422"/>
        <v>0</v>
      </c>
      <c r="AS295" s="32"/>
      <c r="AT295" s="32"/>
      <c r="AU295" s="31"/>
      <c r="AV295" s="32"/>
      <c r="AW295" s="31"/>
      <c r="AX295" s="32"/>
      <c r="AY295" s="31"/>
      <c r="AZ295" s="32"/>
      <c r="BA295" s="31"/>
      <c r="BB295" s="32"/>
      <c r="BC295" s="31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29"/>
      <c r="BT295" s="28" t="e">
        <v>#N/A</v>
      </c>
    </row>
    <row r="296" spans="1:72" ht="11.25" customHeight="1">
      <c r="A296" s="45" t="s">
        <v>386</v>
      </c>
      <c r="B296" s="63"/>
      <c r="C296" s="39"/>
      <c r="D296" s="39">
        <f>BT296</f>
        <v>51</v>
      </c>
      <c r="E296" s="472" t="s">
        <v>387</v>
      </c>
      <c r="F296" s="473">
        <f>BR296</f>
        <v>0</v>
      </c>
      <c r="G296" s="42">
        <v>5</v>
      </c>
      <c r="H296" s="62"/>
      <c r="I296" s="79">
        <v>1757840</v>
      </c>
      <c r="J296" s="61"/>
      <c r="K296" s="351">
        <v>46279</v>
      </c>
      <c r="L296" s="352"/>
      <c r="M296" s="61"/>
      <c r="N296" s="351">
        <v>46307</v>
      </c>
      <c r="O296" s="352"/>
      <c r="P296" s="33"/>
      <c r="Q296" s="37"/>
      <c r="R296" s="36">
        <f>IF($D$18="YES", (Q296), (0))</f>
        <v>0</v>
      </c>
      <c r="S296" s="33"/>
      <c r="T296" s="37"/>
      <c r="U296" s="36">
        <f>IF($D$18="YES", (T296), (0))</f>
        <v>0</v>
      </c>
      <c r="V296" s="33"/>
      <c r="W296" s="37"/>
      <c r="X296" s="36">
        <f>IF($D$18="YES", (W296), (0))</f>
        <v>0</v>
      </c>
      <c r="Y296" s="33"/>
      <c r="Z296" s="37"/>
      <c r="AA296" s="36">
        <f>IF($D$18="YES", (Z296), (0))</f>
        <v>0</v>
      </c>
      <c r="AB296" s="33"/>
      <c r="AC296" s="33"/>
      <c r="AD296" s="35"/>
      <c r="AE296" s="34"/>
      <c r="AF296" s="33"/>
      <c r="AG296" s="16">
        <f>SUM(Q296,R296,T296,U296,W296,X296,Z296,AA296)</f>
        <v>0</v>
      </c>
      <c r="AH296" s="16"/>
      <c r="AI296" s="32"/>
      <c r="AJ296" s="32">
        <f t="shared" si="418"/>
        <v>0</v>
      </c>
      <c r="AK296" s="32"/>
      <c r="AL296" s="32">
        <f t="shared" si="419"/>
        <v>0</v>
      </c>
      <c r="AM296" s="32"/>
      <c r="AN296" s="32">
        <f t="shared" si="420"/>
        <v>0</v>
      </c>
      <c r="AO296" s="32"/>
      <c r="AP296" s="32">
        <f t="shared" si="421"/>
        <v>0</v>
      </c>
      <c r="AQ296" s="32"/>
      <c r="AR296" s="330">
        <f t="shared" si="422"/>
        <v>0</v>
      </c>
      <c r="AS296" s="32"/>
      <c r="AT296" s="32"/>
      <c r="AU296" s="31">
        <f>(Q296*G296)*F296</f>
        <v>0</v>
      </c>
      <c r="AV296" s="32"/>
      <c r="AW296" s="31">
        <f>(T296*G296)*F296</f>
        <v>0</v>
      </c>
      <c r="AX296" s="32"/>
      <c r="AY296" s="31">
        <f>(W296*G296)*F296</f>
        <v>0</v>
      </c>
      <c r="AZ296" s="32"/>
      <c r="BA296" s="31">
        <f>(Z296*G296)*F296</f>
        <v>0</v>
      </c>
      <c r="BB296" s="32"/>
      <c r="BC296" s="31">
        <f>SUM(AT296:BB296)</f>
        <v>0</v>
      </c>
      <c r="BF296" s="30"/>
      <c r="BG296" s="30"/>
      <c r="BH296" s="30"/>
      <c r="BI296" s="30"/>
      <c r="BJ296" s="30"/>
      <c r="BK296" s="30"/>
      <c r="BL296" s="30"/>
      <c r="BM296" s="30">
        <f>IF($N$18&lt;BM$24,0,IF($N$18&gt;BM$25,0,$BG296))</f>
        <v>0</v>
      </c>
      <c r="BN296" s="30">
        <f>IF($N$18&lt;BN$24,0,IF($N$18&gt;BN$25,0,$BH296))</f>
        <v>0</v>
      </c>
      <c r="BO296" s="30">
        <f>IF($N$18&lt;BO$24,0,IF($N$18&gt;BO$25,0,$BI296))</f>
        <v>0</v>
      </c>
      <c r="BP296" s="30">
        <f>IF($N$18&lt;BP$24,0,IF($N$18&gt;BP$25,0,$BJ296))</f>
        <v>0</v>
      </c>
      <c r="BQ296" s="30">
        <f>IF($N$18&lt;BQ$24,0,IF($N$18&gt;BQ$25,0,$BK296))</f>
        <v>0</v>
      </c>
      <c r="BR296" s="29">
        <f>SUM(BL296:BQ296)</f>
        <v>0</v>
      </c>
      <c r="BT296" s="28">
        <v>51</v>
      </c>
    </row>
    <row r="297" spans="1:72" ht="15" customHeight="1">
      <c r="A297" s="60" t="s">
        <v>388</v>
      </c>
      <c r="B297" s="59"/>
      <c r="C297" s="75"/>
      <c r="D297" s="78"/>
      <c r="E297" s="472"/>
      <c r="F297" s="473"/>
      <c r="G297" s="50"/>
      <c r="H297" s="49"/>
      <c r="I297" s="48"/>
      <c r="J297" s="16"/>
      <c r="K297" s="353"/>
      <c r="L297" s="353"/>
      <c r="M297" s="16"/>
      <c r="N297" s="353"/>
      <c r="O297" s="353"/>
      <c r="P297" s="33"/>
      <c r="Q297" s="16"/>
      <c r="R297" s="38"/>
      <c r="S297" s="33"/>
      <c r="T297" s="16"/>
      <c r="U297" s="38"/>
      <c r="V297" s="33"/>
      <c r="W297" s="16"/>
      <c r="X297" s="38"/>
      <c r="Y297" s="33"/>
      <c r="Z297" s="16"/>
      <c r="AA297" s="38"/>
      <c r="AB297" s="33"/>
      <c r="AC297" s="33"/>
      <c r="AD297" s="35"/>
      <c r="AE297" s="46"/>
      <c r="AF297" s="33"/>
      <c r="AG297" s="16">
        <f>SUM(AG298:AG298)</f>
        <v>0</v>
      </c>
      <c r="AH297" s="16"/>
      <c r="AI297" s="32"/>
      <c r="AJ297" s="32">
        <f t="shared" si="418"/>
        <v>0</v>
      </c>
      <c r="AK297" s="32"/>
      <c r="AL297" s="32">
        <f t="shared" si="419"/>
        <v>0</v>
      </c>
      <c r="AM297" s="32"/>
      <c r="AN297" s="32">
        <f t="shared" si="420"/>
        <v>0</v>
      </c>
      <c r="AO297" s="32"/>
      <c r="AP297" s="32">
        <f t="shared" si="421"/>
        <v>0</v>
      </c>
      <c r="AQ297" s="32"/>
      <c r="AR297" s="330">
        <f t="shared" si="422"/>
        <v>0</v>
      </c>
      <c r="AS297" s="32"/>
      <c r="AT297" s="32"/>
      <c r="AU297" s="31"/>
      <c r="AV297" s="32"/>
      <c r="AW297" s="31"/>
      <c r="AX297" s="32"/>
      <c r="AY297" s="31"/>
      <c r="AZ297" s="32"/>
      <c r="BA297" s="31"/>
      <c r="BB297" s="32"/>
      <c r="BC297" s="31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29"/>
      <c r="BT297" s="28" t="e">
        <v>#N/A</v>
      </c>
    </row>
    <row r="298" spans="1:72" ht="11.25" customHeight="1">
      <c r="A298" s="45" t="s">
        <v>389</v>
      </c>
      <c r="B298" s="63"/>
      <c r="C298" s="43" t="s">
        <v>76</v>
      </c>
      <c r="D298" s="39">
        <f>BT298</f>
        <v>2</v>
      </c>
      <c r="E298" s="472" t="s">
        <v>88</v>
      </c>
      <c r="F298" s="473">
        <f>BR298</f>
        <v>0</v>
      </c>
      <c r="G298" s="42">
        <v>50</v>
      </c>
      <c r="H298" s="62"/>
      <c r="I298" s="40">
        <v>1758118</v>
      </c>
      <c r="J298" s="61"/>
      <c r="K298" s="351">
        <v>46174</v>
      </c>
      <c r="L298" s="352"/>
      <c r="M298" s="61"/>
      <c r="N298" s="351">
        <v>46265</v>
      </c>
      <c r="O298" s="352"/>
      <c r="P298" s="33"/>
      <c r="Q298" s="37"/>
      <c r="R298" s="36">
        <f>IF($D$18="YES", (Q298), (0))</f>
        <v>0</v>
      </c>
      <c r="S298" s="33"/>
      <c r="T298" s="37"/>
      <c r="U298" s="36">
        <f>IF($D$18="YES", (T298), (0))</f>
        <v>0</v>
      </c>
      <c r="V298" s="33"/>
      <c r="W298" s="37"/>
      <c r="X298" s="36">
        <f>IF($D$18="YES", (W298), (0))</f>
        <v>0</v>
      </c>
      <c r="Y298" s="33"/>
      <c r="Z298" s="37"/>
      <c r="AA298" s="36">
        <f>IF($D$18="YES", (Z298), (0))</f>
        <v>0</v>
      </c>
      <c r="AB298" s="33"/>
      <c r="AC298" s="33"/>
      <c r="AD298" s="35"/>
      <c r="AE298" s="34"/>
      <c r="AF298" s="33"/>
      <c r="AG298" s="16">
        <f>SUM(Q298,R298,T298,U298,W298,X298,Z298,AA298)</f>
        <v>0</v>
      </c>
      <c r="AH298" s="16"/>
      <c r="AI298" s="32"/>
      <c r="AJ298" s="32">
        <f t="shared" si="418"/>
        <v>0</v>
      </c>
      <c r="AK298" s="32"/>
      <c r="AL298" s="32">
        <f t="shared" si="419"/>
        <v>0</v>
      </c>
      <c r="AM298" s="32"/>
      <c r="AN298" s="32">
        <f t="shared" si="420"/>
        <v>0</v>
      </c>
      <c r="AO298" s="32"/>
      <c r="AP298" s="32">
        <f t="shared" si="421"/>
        <v>0</v>
      </c>
      <c r="AQ298" s="32"/>
      <c r="AR298" s="330">
        <f t="shared" si="422"/>
        <v>0</v>
      </c>
      <c r="AS298" s="32"/>
      <c r="AT298" s="32"/>
      <c r="AU298" s="31">
        <f>(Q298*G298)*F298</f>
        <v>0</v>
      </c>
      <c r="AV298" s="32"/>
      <c r="AW298" s="31">
        <f>(T298*G298)*F298</f>
        <v>0</v>
      </c>
      <c r="AX298" s="32"/>
      <c r="AY298" s="31">
        <f>(W298*G298)*F298</f>
        <v>0</v>
      </c>
      <c r="AZ298" s="32"/>
      <c r="BA298" s="31">
        <f>(Z298*G298)*F298</f>
        <v>0</v>
      </c>
      <c r="BB298" s="32"/>
      <c r="BC298" s="31">
        <f>SUM(AT298:BB298)</f>
        <v>0</v>
      </c>
      <c r="BF298" s="30"/>
      <c r="BG298" s="30"/>
      <c r="BH298" s="30"/>
      <c r="BI298" s="30"/>
      <c r="BJ298" s="30"/>
      <c r="BK298" s="30"/>
      <c r="BL298" s="30"/>
      <c r="BM298" s="30">
        <f>IF($N$18&lt;BM$24,0,IF($N$18&gt;BM$25,0,$BG298))</f>
        <v>0</v>
      </c>
      <c r="BN298" s="30">
        <f>IF($N$18&lt;BN$24,0,IF($N$18&gt;BN$25,0,$BH298))</f>
        <v>0</v>
      </c>
      <c r="BO298" s="30">
        <f>IF($N$18&lt;BO$24,0,IF($N$18&gt;BO$25,0,$BI298))</f>
        <v>0</v>
      </c>
      <c r="BP298" s="30">
        <f>IF($N$18&lt;BP$24,0,IF($N$18&gt;BP$25,0,$BJ298))</f>
        <v>0</v>
      </c>
      <c r="BQ298" s="30">
        <f>IF($N$18&lt;BQ$24,0,IF($N$18&gt;BQ$25,0,$BK298))</f>
        <v>0</v>
      </c>
      <c r="BR298" s="29">
        <f>SUM(BL298:BQ298)</f>
        <v>0</v>
      </c>
      <c r="BT298" s="28">
        <v>2</v>
      </c>
    </row>
    <row r="299" spans="1:72" ht="15" customHeight="1">
      <c r="A299" s="60" t="s">
        <v>390</v>
      </c>
      <c r="B299" s="59"/>
      <c r="C299" s="75"/>
      <c r="D299" s="78"/>
      <c r="E299" s="472"/>
      <c r="F299" s="473"/>
      <c r="G299" s="50"/>
      <c r="H299" s="49"/>
      <c r="I299" s="48"/>
      <c r="J299" s="16"/>
      <c r="K299" s="353"/>
      <c r="L299" s="353"/>
      <c r="M299" s="16"/>
      <c r="N299" s="353"/>
      <c r="O299" s="353"/>
      <c r="P299" s="33"/>
      <c r="Q299" s="16"/>
      <c r="R299" s="64"/>
      <c r="S299" s="33"/>
      <c r="T299" s="16"/>
      <c r="U299" s="64"/>
      <c r="V299" s="33"/>
      <c r="W299" s="16"/>
      <c r="X299" s="64"/>
      <c r="Y299" s="33"/>
      <c r="Z299" s="16"/>
      <c r="AA299" s="64"/>
      <c r="AB299" s="33"/>
      <c r="AC299" s="33"/>
      <c r="AD299" s="35"/>
      <c r="AE299" s="46"/>
      <c r="AF299" s="33"/>
      <c r="AG299" s="16">
        <f>SUM(AG300:AG305)</f>
        <v>0</v>
      </c>
      <c r="AH299" s="16"/>
      <c r="AI299" s="32"/>
      <c r="AJ299" s="32">
        <f t="shared" si="418"/>
        <v>0</v>
      </c>
      <c r="AK299" s="32"/>
      <c r="AL299" s="32">
        <f t="shared" si="419"/>
        <v>0</v>
      </c>
      <c r="AM299" s="32"/>
      <c r="AN299" s="32">
        <f t="shared" si="420"/>
        <v>0</v>
      </c>
      <c r="AO299" s="32"/>
      <c r="AP299" s="32">
        <f t="shared" si="421"/>
        <v>0</v>
      </c>
      <c r="AQ299" s="32"/>
      <c r="AR299" s="330">
        <f t="shared" si="422"/>
        <v>0</v>
      </c>
      <c r="AS299" s="32"/>
      <c r="AT299" s="32"/>
      <c r="AU299" s="31"/>
      <c r="AV299" s="32"/>
      <c r="AW299" s="31"/>
      <c r="AX299" s="32"/>
      <c r="AY299" s="31"/>
      <c r="AZ299" s="32"/>
      <c r="BA299" s="31"/>
      <c r="BB299" s="32"/>
      <c r="BC299" s="31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29"/>
      <c r="BT299" s="28" t="e">
        <v>#N/A</v>
      </c>
    </row>
    <row r="300" spans="1:72" ht="11.25" customHeight="1">
      <c r="A300" s="45" t="s">
        <v>391</v>
      </c>
      <c r="B300" s="63"/>
      <c r="C300" s="39"/>
      <c r="D300" s="39">
        <f t="shared" ref="D300:D305" si="464">BT300</f>
        <v>27</v>
      </c>
      <c r="E300" s="472" t="s">
        <v>88</v>
      </c>
      <c r="F300" s="473">
        <f t="shared" ref="F300:F305" si="465">BR300</f>
        <v>0</v>
      </c>
      <c r="G300" s="42">
        <v>50</v>
      </c>
      <c r="H300" s="62"/>
      <c r="I300" s="40">
        <v>1759648</v>
      </c>
      <c r="J300" s="61"/>
      <c r="K300" s="351">
        <v>46237</v>
      </c>
      <c r="L300" s="352"/>
      <c r="M300" s="61"/>
      <c r="N300" s="351">
        <v>46265</v>
      </c>
      <c r="O300" s="352"/>
      <c r="P300" s="33"/>
      <c r="Q300" s="37"/>
      <c r="R300" s="36">
        <f t="shared" ref="R300:R305" si="466">IF($D$18="YES", (Q300), (0))</f>
        <v>0</v>
      </c>
      <c r="S300" s="33"/>
      <c r="T300" s="37"/>
      <c r="U300" s="36">
        <f t="shared" ref="U300:U305" si="467">IF($D$18="YES", (T300), (0))</f>
        <v>0</v>
      </c>
      <c r="V300" s="33"/>
      <c r="W300" s="37"/>
      <c r="X300" s="36">
        <f t="shared" ref="X300:X305" si="468">IF($D$18="YES", (W300), (0))</f>
        <v>0</v>
      </c>
      <c r="Y300" s="33"/>
      <c r="Z300" s="37"/>
      <c r="AA300" s="36">
        <f t="shared" ref="AA300:AA305" si="469">IF($D$18="YES", (Z300), (0))</f>
        <v>0</v>
      </c>
      <c r="AB300" s="33"/>
      <c r="AC300" s="33"/>
      <c r="AD300" s="35"/>
      <c r="AE300" s="34"/>
      <c r="AF300" s="33"/>
      <c r="AG300" s="16">
        <f t="shared" ref="AG300:AG305" si="470">SUM(Q300,R300,T300,U300,W300,X300,Z300,AA300)</f>
        <v>0</v>
      </c>
      <c r="AH300" s="16"/>
      <c r="AI300" s="32"/>
      <c r="AJ300" s="32">
        <f t="shared" si="418"/>
        <v>0</v>
      </c>
      <c r="AK300" s="32"/>
      <c r="AL300" s="32">
        <f t="shared" si="419"/>
        <v>0</v>
      </c>
      <c r="AM300" s="32"/>
      <c r="AN300" s="32">
        <f t="shared" si="420"/>
        <v>0</v>
      </c>
      <c r="AO300" s="32"/>
      <c r="AP300" s="32">
        <f t="shared" si="421"/>
        <v>0</v>
      </c>
      <c r="AQ300" s="32"/>
      <c r="AR300" s="330">
        <f t="shared" si="422"/>
        <v>0</v>
      </c>
      <c r="AS300" s="32"/>
      <c r="AT300" s="32"/>
      <c r="AU300" s="31">
        <f>(Q300*G300)*F300</f>
        <v>0</v>
      </c>
      <c r="AV300" s="32"/>
      <c r="AW300" s="31">
        <f>(T300*G300)*F300</f>
        <v>0</v>
      </c>
      <c r="AX300" s="32"/>
      <c r="AY300" s="31">
        <f>(W300*G300)*F300</f>
        <v>0</v>
      </c>
      <c r="AZ300" s="32"/>
      <c r="BA300" s="31">
        <f>(Z300*G300)*F300</f>
        <v>0</v>
      </c>
      <c r="BB300" s="32"/>
      <c r="BC300" s="31">
        <f t="shared" ref="BC300:BC305" si="471">SUM(AT300:BB300)</f>
        <v>0</v>
      </c>
      <c r="BF300" s="30"/>
      <c r="BG300" s="30"/>
      <c r="BH300" s="30"/>
      <c r="BI300" s="30"/>
      <c r="BJ300" s="30"/>
      <c r="BK300" s="30"/>
      <c r="BL300" s="30"/>
      <c r="BM300" s="30">
        <f t="shared" ref="BM300:BM305" si="472">IF($N$18&lt;BM$24,0,IF($N$18&gt;BM$25,0,$BG300))</f>
        <v>0</v>
      </c>
      <c r="BN300" s="30">
        <f t="shared" ref="BN300:BN305" si="473">IF($N$18&lt;BN$24,0,IF($N$18&gt;BN$25,0,$BH300))</f>
        <v>0</v>
      </c>
      <c r="BO300" s="30">
        <f t="shared" ref="BO300:BO305" si="474">IF($N$18&lt;BO$24,0,IF($N$18&gt;BO$25,0,$BI300))</f>
        <v>0</v>
      </c>
      <c r="BP300" s="30">
        <f t="shared" ref="BP300:BP305" si="475">IF($N$18&lt;BP$24,0,IF($N$18&gt;BP$25,0,$BJ300))</f>
        <v>0</v>
      </c>
      <c r="BQ300" s="30">
        <f t="shared" ref="BQ300:BQ305" si="476">IF($N$18&lt;BQ$24,0,IF($N$18&gt;BQ$25,0,$BK300))</f>
        <v>0</v>
      </c>
      <c r="BR300" s="29">
        <f t="shared" ref="BR300:BR305" si="477">SUM(BL300:BQ300)</f>
        <v>0</v>
      </c>
      <c r="BT300" s="28">
        <v>27</v>
      </c>
    </row>
    <row r="301" spans="1:72" ht="11.25" customHeight="1">
      <c r="A301" s="45" t="s">
        <v>392</v>
      </c>
      <c r="B301" s="63"/>
      <c r="C301" s="39"/>
      <c r="D301" s="39">
        <f t="shared" si="464"/>
        <v>31</v>
      </c>
      <c r="E301" s="472" t="s">
        <v>88</v>
      </c>
      <c r="F301" s="473">
        <f t="shared" si="465"/>
        <v>0</v>
      </c>
      <c r="G301" s="42">
        <v>50</v>
      </c>
      <c r="H301" s="62"/>
      <c r="I301" s="40">
        <v>1759708</v>
      </c>
      <c r="J301" s="61"/>
      <c r="K301" s="351">
        <v>46237</v>
      </c>
      <c r="L301" s="352"/>
      <c r="M301" s="61"/>
      <c r="N301" s="351">
        <v>46265</v>
      </c>
      <c r="O301" s="352"/>
      <c r="P301" s="33"/>
      <c r="Q301" s="37"/>
      <c r="R301" s="36">
        <f t="shared" si="466"/>
        <v>0</v>
      </c>
      <c r="S301" s="33"/>
      <c r="T301" s="37"/>
      <c r="U301" s="36">
        <f t="shared" si="467"/>
        <v>0</v>
      </c>
      <c r="V301" s="33"/>
      <c r="W301" s="37"/>
      <c r="X301" s="36">
        <f t="shared" si="468"/>
        <v>0</v>
      </c>
      <c r="Y301" s="33"/>
      <c r="Z301" s="37"/>
      <c r="AA301" s="36">
        <f t="shared" si="469"/>
        <v>0</v>
      </c>
      <c r="AB301" s="33"/>
      <c r="AC301" s="33"/>
      <c r="AD301" s="35"/>
      <c r="AE301" s="34"/>
      <c r="AF301" s="33"/>
      <c r="AG301" s="16">
        <f t="shared" si="470"/>
        <v>0</v>
      </c>
      <c r="AH301" s="16"/>
      <c r="AI301" s="32"/>
      <c r="AJ301" s="32">
        <f t="shared" si="418"/>
        <v>0</v>
      </c>
      <c r="AK301" s="32"/>
      <c r="AL301" s="32">
        <f t="shared" si="419"/>
        <v>0</v>
      </c>
      <c r="AM301" s="32"/>
      <c r="AN301" s="32">
        <f t="shared" si="420"/>
        <v>0</v>
      </c>
      <c r="AO301" s="32"/>
      <c r="AP301" s="32">
        <f t="shared" si="421"/>
        <v>0</v>
      </c>
      <c r="AQ301" s="32"/>
      <c r="AR301" s="330">
        <f t="shared" si="422"/>
        <v>0</v>
      </c>
      <c r="AS301" s="32"/>
      <c r="AT301" s="32"/>
      <c r="AU301" s="31">
        <f>(Q301*G301)*F301</f>
        <v>0</v>
      </c>
      <c r="AV301" s="32"/>
      <c r="AW301" s="31">
        <f>(T301*G301)*F301</f>
        <v>0</v>
      </c>
      <c r="AX301" s="32"/>
      <c r="AY301" s="31">
        <f>(W301*G301)*F301</f>
        <v>0</v>
      </c>
      <c r="AZ301" s="32"/>
      <c r="BA301" s="31">
        <f>(Z301*G301)*F301</f>
        <v>0</v>
      </c>
      <c r="BB301" s="32"/>
      <c r="BC301" s="31">
        <f t="shared" si="471"/>
        <v>0</v>
      </c>
      <c r="BF301" s="30"/>
      <c r="BG301" s="30"/>
      <c r="BH301" s="30"/>
      <c r="BI301" s="30"/>
      <c r="BJ301" s="30"/>
      <c r="BK301" s="30"/>
      <c r="BL301" s="30"/>
      <c r="BM301" s="30">
        <f t="shared" si="472"/>
        <v>0</v>
      </c>
      <c r="BN301" s="30">
        <f t="shared" si="473"/>
        <v>0</v>
      </c>
      <c r="BO301" s="30">
        <f t="shared" si="474"/>
        <v>0</v>
      </c>
      <c r="BP301" s="30">
        <f t="shared" si="475"/>
        <v>0</v>
      </c>
      <c r="BQ301" s="30">
        <f t="shared" si="476"/>
        <v>0</v>
      </c>
      <c r="BR301" s="29">
        <f t="shared" si="477"/>
        <v>0</v>
      </c>
      <c r="BT301" s="28">
        <v>31</v>
      </c>
    </row>
    <row r="302" spans="1:72" ht="11.25" customHeight="1">
      <c r="A302" s="45" t="s">
        <v>393</v>
      </c>
      <c r="B302" s="7"/>
      <c r="C302" s="39"/>
      <c r="D302" s="39">
        <f t="shared" si="464"/>
        <v>94</v>
      </c>
      <c r="E302" s="472" t="s">
        <v>88</v>
      </c>
      <c r="F302" s="473">
        <f t="shared" si="465"/>
        <v>0</v>
      </c>
      <c r="G302" s="42">
        <v>50</v>
      </c>
      <c r="H302" s="62"/>
      <c r="I302" s="40">
        <v>1759758</v>
      </c>
      <c r="J302" s="61"/>
      <c r="K302" s="351">
        <v>46237</v>
      </c>
      <c r="L302" s="352"/>
      <c r="M302" s="61"/>
      <c r="N302" s="351">
        <v>46265</v>
      </c>
      <c r="O302" s="352"/>
      <c r="P302" s="33"/>
      <c r="Q302" s="37"/>
      <c r="R302" s="36">
        <f t="shared" si="466"/>
        <v>0</v>
      </c>
      <c r="S302" s="33"/>
      <c r="T302" s="37"/>
      <c r="U302" s="36">
        <f t="shared" si="467"/>
        <v>0</v>
      </c>
      <c r="V302" s="33"/>
      <c r="W302" s="37"/>
      <c r="X302" s="36">
        <f t="shared" si="468"/>
        <v>0</v>
      </c>
      <c r="Y302" s="33"/>
      <c r="Z302" s="37"/>
      <c r="AA302" s="36">
        <f t="shared" si="469"/>
        <v>0</v>
      </c>
      <c r="AB302" s="33"/>
      <c r="AC302" s="33"/>
      <c r="AD302" s="35"/>
      <c r="AE302" s="34"/>
      <c r="AF302" s="33"/>
      <c r="AG302" s="16">
        <f t="shared" si="470"/>
        <v>0</v>
      </c>
      <c r="AH302" s="16"/>
      <c r="AI302" s="32"/>
      <c r="AJ302" s="32">
        <f t="shared" si="418"/>
        <v>0</v>
      </c>
      <c r="AK302" s="32"/>
      <c r="AL302" s="32">
        <f t="shared" si="419"/>
        <v>0</v>
      </c>
      <c r="AM302" s="32"/>
      <c r="AN302" s="32">
        <f t="shared" si="420"/>
        <v>0</v>
      </c>
      <c r="AO302" s="32"/>
      <c r="AP302" s="32">
        <f t="shared" si="421"/>
        <v>0</v>
      </c>
      <c r="AQ302" s="32"/>
      <c r="AR302" s="330">
        <f t="shared" si="422"/>
        <v>0</v>
      </c>
      <c r="AS302" s="32"/>
      <c r="AT302" s="32"/>
      <c r="AU302" s="31">
        <f>(Q302*G302)*F302</f>
        <v>0</v>
      </c>
      <c r="AV302" s="32"/>
      <c r="AW302" s="31">
        <f>(T302*G302)*F302</f>
        <v>0</v>
      </c>
      <c r="AX302" s="32"/>
      <c r="AY302" s="31">
        <f>(W302*G302)*F302</f>
        <v>0</v>
      </c>
      <c r="AZ302" s="32"/>
      <c r="BA302" s="31">
        <f>(Z302*G302)*F302</f>
        <v>0</v>
      </c>
      <c r="BB302" s="32"/>
      <c r="BC302" s="31">
        <f t="shared" si="471"/>
        <v>0</v>
      </c>
      <c r="BF302" s="30"/>
      <c r="BG302" s="30"/>
      <c r="BH302" s="30"/>
      <c r="BI302" s="30"/>
      <c r="BJ302" s="30"/>
      <c r="BK302" s="30"/>
      <c r="BL302" s="30"/>
      <c r="BM302" s="30">
        <f t="shared" si="472"/>
        <v>0</v>
      </c>
      <c r="BN302" s="30">
        <f t="shared" si="473"/>
        <v>0</v>
      </c>
      <c r="BO302" s="30">
        <f t="shared" si="474"/>
        <v>0</v>
      </c>
      <c r="BP302" s="30">
        <f t="shared" si="475"/>
        <v>0</v>
      </c>
      <c r="BQ302" s="30">
        <f t="shared" si="476"/>
        <v>0</v>
      </c>
      <c r="BR302" s="29">
        <f t="shared" si="477"/>
        <v>0</v>
      </c>
      <c r="BT302" s="28">
        <v>94</v>
      </c>
    </row>
    <row r="303" spans="1:72" ht="11.25" customHeight="1">
      <c r="A303" s="45" t="s">
        <v>394</v>
      </c>
      <c r="B303" s="63"/>
      <c r="C303" s="39"/>
      <c r="D303" s="39">
        <f t="shared" si="464"/>
        <v>100</v>
      </c>
      <c r="E303" s="472" t="s">
        <v>88</v>
      </c>
      <c r="F303" s="473">
        <f t="shared" si="465"/>
        <v>0</v>
      </c>
      <c r="G303" s="42">
        <v>50</v>
      </c>
      <c r="H303" s="62"/>
      <c r="I303" s="40">
        <v>1759808</v>
      </c>
      <c r="J303" s="61"/>
      <c r="K303" s="351">
        <v>46237</v>
      </c>
      <c r="L303" s="352"/>
      <c r="M303" s="61"/>
      <c r="N303" s="351">
        <v>46265</v>
      </c>
      <c r="O303" s="352"/>
      <c r="P303" s="33"/>
      <c r="Q303" s="37"/>
      <c r="R303" s="36">
        <f t="shared" si="466"/>
        <v>0</v>
      </c>
      <c r="S303" s="33"/>
      <c r="T303" s="37"/>
      <c r="U303" s="36">
        <f t="shared" si="467"/>
        <v>0</v>
      </c>
      <c r="V303" s="33"/>
      <c r="W303" s="37"/>
      <c r="X303" s="36">
        <f t="shared" si="468"/>
        <v>0</v>
      </c>
      <c r="Y303" s="33"/>
      <c r="Z303" s="37"/>
      <c r="AA303" s="36">
        <f t="shared" si="469"/>
        <v>0</v>
      </c>
      <c r="AB303" s="33"/>
      <c r="AC303" s="33"/>
      <c r="AD303" s="35"/>
      <c r="AE303" s="34"/>
      <c r="AF303" s="33"/>
      <c r="AG303" s="16">
        <f t="shared" si="470"/>
        <v>0</v>
      </c>
      <c r="AH303" s="16"/>
      <c r="AI303" s="32"/>
      <c r="AJ303" s="32">
        <f t="shared" si="418"/>
        <v>0</v>
      </c>
      <c r="AK303" s="32"/>
      <c r="AL303" s="32">
        <f t="shared" si="419"/>
        <v>0</v>
      </c>
      <c r="AM303" s="32"/>
      <c r="AN303" s="32">
        <f t="shared" si="420"/>
        <v>0</v>
      </c>
      <c r="AO303" s="32"/>
      <c r="AP303" s="32">
        <f t="shared" si="421"/>
        <v>0</v>
      </c>
      <c r="AQ303" s="32"/>
      <c r="AR303" s="330">
        <f t="shared" si="422"/>
        <v>0</v>
      </c>
      <c r="AS303" s="32"/>
      <c r="AT303" s="32"/>
      <c r="AU303" s="31">
        <f>(Q303*G303)*F303</f>
        <v>0</v>
      </c>
      <c r="AV303" s="32"/>
      <c r="AW303" s="31">
        <f>(T303*G303)*F303</f>
        <v>0</v>
      </c>
      <c r="AX303" s="32"/>
      <c r="AY303" s="31">
        <f>(W303*G303)*F303</f>
        <v>0</v>
      </c>
      <c r="AZ303" s="32"/>
      <c r="BA303" s="31">
        <f>(Z303*G303)*F303</f>
        <v>0</v>
      </c>
      <c r="BB303" s="32"/>
      <c r="BC303" s="31">
        <f t="shared" si="471"/>
        <v>0</v>
      </c>
      <c r="BF303" s="30"/>
      <c r="BG303" s="30"/>
      <c r="BH303" s="30"/>
      <c r="BI303" s="30"/>
      <c r="BJ303" s="30"/>
      <c r="BK303" s="30"/>
      <c r="BL303" s="30"/>
      <c r="BM303" s="30">
        <f t="shared" si="472"/>
        <v>0</v>
      </c>
      <c r="BN303" s="30">
        <f t="shared" si="473"/>
        <v>0</v>
      </c>
      <c r="BO303" s="30">
        <f t="shared" si="474"/>
        <v>0</v>
      </c>
      <c r="BP303" s="30">
        <f t="shared" si="475"/>
        <v>0</v>
      </c>
      <c r="BQ303" s="30">
        <f t="shared" si="476"/>
        <v>0</v>
      </c>
      <c r="BR303" s="29">
        <f t="shared" si="477"/>
        <v>0</v>
      </c>
      <c r="BT303" s="28">
        <v>100</v>
      </c>
    </row>
    <row r="304" spans="1:72" ht="11.25" customHeight="1">
      <c r="A304" s="45" t="s">
        <v>395</v>
      </c>
      <c r="B304" s="63"/>
      <c r="C304" s="39"/>
      <c r="D304" s="39">
        <f t="shared" si="464"/>
        <v>25</v>
      </c>
      <c r="E304" s="472" t="s">
        <v>88</v>
      </c>
      <c r="F304" s="473">
        <f t="shared" si="465"/>
        <v>0</v>
      </c>
      <c r="G304" s="42">
        <v>50</v>
      </c>
      <c r="H304" s="62"/>
      <c r="I304" s="40">
        <v>1759828</v>
      </c>
      <c r="J304" s="61"/>
      <c r="K304" s="351">
        <v>46237</v>
      </c>
      <c r="L304" s="352"/>
      <c r="M304" s="61"/>
      <c r="N304" s="351">
        <v>46265</v>
      </c>
      <c r="O304" s="352"/>
      <c r="P304" s="33"/>
      <c r="Q304" s="37"/>
      <c r="R304" s="36">
        <f t="shared" si="466"/>
        <v>0</v>
      </c>
      <c r="S304" s="33"/>
      <c r="T304" s="37"/>
      <c r="U304" s="36">
        <f t="shared" si="467"/>
        <v>0</v>
      </c>
      <c r="V304" s="33"/>
      <c r="W304" s="37"/>
      <c r="X304" s="36">
        <f t="shared" si="468"/>
        <v>0</v>
      </c>
      <c r="Y304" s="33"/>
      <c r="Z304" s="37"/>
      <c r="AA304" s="36">
        <f t="shared" si="469"/>
        <v>0</v>
      </c>
      <c r="AB304" s="33"/>
      <c r="AC304" s="33"/>
      <c r="AD304" s="35"/>
      <c r="AE304" s="34"/>
      <c r="AF304" s="33"/>
      <c r="AG304" s="16">
        <f t="shared" si="470"/>
        <v>0</v>
      </c>
      <c r="AH304" s="16"/>
      <c r="AI304" s="32"/>
      <c r="AJ304" s="32">
        <f t="shared" si="418"/>
        <v>0</v>
      </c>
      <c r="AK304" s="32"/>
      <c r="AL304" s="32">
        <f>T304*G305</f>
        <v>0</v>
      </c>
      <c r="AM304" s="32"/>
      <c r="AN304" s="32">
        <f>W304*G305</f>
        <v>0</v>
      </c>
      <c r="AO304" s="32"/>
      <c r="AP304" s="32">
        <f>Z304*G305</f>
        <v>0</v>
      </c>
      <c r="AQ304" s="32"/>
      <c r="AR304" s="330">
        <f t="shared" si="422"/>
        <v>0</v>
      </c>
      <c r="AS304" s="32"/>
      <c r="AT304" s="32"/>
      <c r="AU304" s="31">
        <f>(Q304*G305)*F304</f>
        <v>0</v>
      </c>
      <c r="AV304" s="32"/>
      <c r="AW304" s="31">
        <f>(T304*G305)*F304</f>
        <v>0</v>
      </c>
      <c r="AX304" s="32"/>
      <c r="AY304" s="31">
        <f>(W304*G305)*F304</f>
        <v>0</v>
      </c>
      <c r="AZ304" s="32"/>
      <c r="BA304" s="31">
        <f>(Z304*G305)*F304</f>
        <v>0</v>
      </c>
      <c r="BB304" s="32"/>
      <c r="BC304" s="31">
        <f t="shared" si="471"/>
        <v>0</v>
      </c>
      <c r="BF304" s="30"/>
      <c r="BG304" s="30"/>
      <c r="BH304" s="30"/>
      <c r="BI304" s="30"/>
      <c r="BJ304" s="30"/>
      <c r="BK304" s="30"/>
      <c r="BL304" s="30"/>
      <c r="BM304" s="30">
        <f t="shared" si="472"/>
        <v>0</v>
      </c>
      <c r="BN304" s="30">
        <f t="shared" si="473"/>
        <v>0</v>
      </c>
      <c r="BO304" s="30">
        <f t="shared" si="474"/>
        <v>0</v>
      </c>
      <c r="BP304" s="30">
        <f t="shared" si="475"/>
        <v>0</v>
      </c>
      <c r="BQ304" s="30">
        <f t="shared" si="476"/>
        <v>0</v>
      </c>
      <c r="BR304" s="29">
        <f t="shared" si="477"/>
        <v>0</v>
      </c>
      <c r="BT304" s="28">
        <v>25</v>
      </c>
    </row>
    <row r="305" spans="1:72" ht="11.25" customHeight="1">
      <c r="A305" s="45" t="s">
        <v>396</v>
      </c>
      <c r="B305" s="63"/>
      <c r="C305" s="39"/>
      <c r="D305" s="39">
        <f t="shared" si="464"/>
        <v>2</v>
      </c>
      <c r="E305" s="472" t="s">
        <v>88</v>
      </c>
      <c r="F305" s="473">
        <f t="shared" si="465"/>
        <v>0</v>
      </c>
      <c r="G305" s="42">
        <v>50</v>
      </c>
      <c r="H305" s="62"/>
      <c r="I305" s="40">
        <v>1759958</v>
      </c>
      <c r="J305" s="61"/>
      <c r="K305" s="351">
        <v>46237</v>
      </c>
      <c r="L305" s="352"/>
      <c r="M305" s="61"/>
      <c r="N305" s="351">
        <v>46265</v>
      </c>
      <c r="O305" s="352"/>
      <c r="P305" s="33"/>
      <c r="Q305" s="37"/>
      <c r="R305" s="36">
        <f t="shared" si="466"/>
        <v>0</v>
      </c>
      <c r="S305" s="33"/>
      <c r="T305" s="37"/>
      <c r="U305" s="36">
        <f t="shared" si="467"/>
        <v>0</v>
      </c>
      <c r="V305" s="33"/>
      <c r="W305" s="37"/>
      <c r="X305" s="36">
        <f t="shared" si="468"/>
        <v>0</v>
      </c>
      <c r="Y305" s="33"/>
      <c r="Z305" s="37"/>
      <c r="AA305" s="36">
        <f t="shared" si="469"/>
        <v>0</v>
      </c>
      <c r="AB305" s="33"/>
      <c r="AC305" s="33"/>
      <c r="AD305" s="35"/>
      <c r="AE305" s="34"/>
      <c r="AF305" s="33"/>
      <c r="AG305" s="16">
        <f t="shared" si="470"/>
        <v>0</v>
      </c>
      <c r="AH305" s="16"/>
      <c r="AI305" s="32"/>
      <c r="AJ305" s="32">
        <f t="shared" si="418"/>
        <v>0</v>
      </c>
      <c r="AK305" s="32"/>
      <c r="AL305" s="32">
        <f>T305*G311</f>
        <v>0</v>
      </c>
      <c r="AM305" s="32"/>
      <c r="AN305" s="32">
        <f>W305*G311</f>
        <v>0</v>
      </c>
      <c r="AO305" s="32"/>
      <c r="AP305" s="32">
        <f>Z305*G311</f>
        <v>0</v>
      </c>
      <c r="AQ305" s="32"/>
      <c r="AR305" s="330">
        <f t="shared" si="422"/>
        <v>0</v>
      </c>
      <c r="AS305" s="32"/>
      <c r="AT305" s="32"/>
      <c r="AU305" s="31">
        <f>(Q305*G311)*F305</f>
        <v>0</v>
      </c>
      <c r="AV305" s="32"/>
      <c r="AW305" s="31">
        <f>(T305*G311)*F305</f>
        <v>0</v>
      </c>
      <c r="AX305" s="32"/>
      <c r="AY305" s="31">
        <f>(W305*G311)*F305</f>
        <v>0</v>
      </c>
      <c r="AZ305" s="32"/>
      <c r="BA305" s="31">
        <f>(Z305*G311)*F305</f>
        <v>0</v>
      </c>
      <c r="BB305" s="32"/>
      <c r="BC305" s="31">
        <f t="shared" si="471"/>
        <v>0</v>
      </c>
      <c r="BF305" s="30"/>
      <c r="BG305" s="30"/>
      <c r="BH305" s="30"/>
      <c r="BI305" s="30"/>
      <c r="BJ305" s="30"/>
      <c r="BK305" s="30"/>
      <c r="BL305" s="30"/>
      <c r="BM305" s="30">
        <f t="shared" si="472"/>
        <v>0</v>
      </c>
      <c r="BN305" s="30">
        <f t="shared" si="473"/>
        <v>0</v>
      </c>
      <c r="BO305" s="30">
        <f t="shared" si="474"/>
        <v>0</v>
      </c>
      <c r="BP305" s="30">
        <f t="shared" si="475"/>
        <v>0</v>
      </c>
      <c r="BQ305" s="30">
        <f t="shared" si="476"/>
        <v>0</v>
      </c>
      <c r="BR305" s="29">
        <f t="shared" si="477"/>
        <v>0</v>
      </c>
      <c r="BT305" s="28">
        <v>2</v>
      </c>
    </row>
    <row r="306" spans="1:72" ht="15" customHeight="1">
      <c r="A306" s="60" t="s">
        <v>397</v>
      </c>
      <c r="B306" s="59"/>
      <c r="C306" s="58"/>
      <c r="D306" s="57"/>
      <c r="E306" s="476"/>
      <c r="F306" s="477"/>
      <c r="G306" s="50"/>
      <c r="H306" s="49"/>
      <c r="I306" s="48"/>
      <c r="J306" s="16"/>
      <c r="K306" s="355"/>
      <c r="L306" s="355"/>
      <c r="M306" s="16"/>
      <c r="N306" s="355"/>
      <c r="O306" s="355"/>
      <c r="P306" s="33"/>
      <c r="Q306" s="16"/>
      <c r="R306" s="33"/>
      <c r="S306" s="33"/>
      <c r="T306" s="16"/>
      <c r="U306" s="33"/>
      <c r="V306" s="33"/>
      <c r="W306" s="16"/>
      <c r="X306" s="33"/>
      <c r="Y306" s="33"/>
      <c r="Z306" s="16"/>
      <c r="AA306" s="33"/>
      <c r="AB306" s="33"/>
      <c r="AC306" s="33"/>
      <c r="AD306" s="35"/>
      <c r="AE306" s="46"/>
      <c r="AF306" s="33"/>
      <c r="AG306" s="16">
        <f>SUM(AG307:AG310)</f>
        <v>0</v>
      </c>
      <c r="AH306" s="16"/>
      <c r="AI306" s="32"/>
      <c r="AJ306" s="32">
        <f t="shared" si="418"/>
        <v>0</v>
      </c>
      <c r="AK306" s="32"/>
      <c r="AL306" s="32">
        <f t="shared" ref="AL306:AL343" si="478">T306*G306</f>
        <v>0</v>
      </c>
      <c r="AM306" s="32"/>
      <c r="AN306" s="32">
        <f t="shared" ref="AN306:AN343" si="479">W306*G306</f>
        <v>0</v>
      </c>
      <c r="AO306" s="32"/>
      <c r="AP306" s="32">
        <f t="shared" ref="AP306:AP343" si="480">Z306*G306</f>
        <v>0</v>
      </c>
      <c r="AQ306" s="32"/>
      <c r="AR306" s="330">
        <f t="shared" si="422"/>
        <v>0</v>
      </c>
      <c r="AS306" s="32"/>
      <c r="AT306" s="32"/>
      <c r="AU306" s="31"/>
      <c r="AV306" s="32"/>
      <c r="AW306" s="31"/>
      <c r="AX306" s="32"/>
      <c r="AY306" s="31"/>
      <c r="AZ306" s="32"/>
      <c r="BA306" s="31"/>
      <c r="BB306" s="32"/>
      <c r="BC306" s="31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29"/>
      <c r="BT306" s="28" t="e">
        <v>#N/A</v>
      </c>
    </row>
    <row r="307" spans="1:72" ht="11.25" customHeight="1">
      <c r="A307" s="55" t="s">
        <v>398</v>
      </c>
      <c r="B307" s="54"/>
      <c r="C307" s="53"/>
      <c r="D307" s="52"/>
      <c r="E307" s="474"/>
      <c r="F307" s="475"/>
      <c r="G307" s="70"/>
      <c r="H307" s="69"/>
      <c r="I307" s="48"/>
      <c r="J307" s="16"/>
      <c r="K307" s="354"/>
      <c r="L307" s="354"/>
      <c r="M307" s="16"/>
      <c r="N307" s="354"/>
      <c r="O307" s="354"/>
      <c r="P307" s="33"/>
      <c r="Q307" s="16"/>
      <c r="R307" s="64"/>
      <c r="S307" s="33"/>
      <c r="T307" s="16"/>
      <c r="U307" s="64"/>
      <c r="V307" s="33"/>
      <c r="W307" s="16"/>
      <c r="X307" s="64"/>
      <c r="Y307" s="33"/>
      <c r="Z307" s="16"/>
      <c r="AA307" s="64"/>
      <c r="AB307" s="33"/>
      <c r="AC307" s="33"/>
      <c r="AD307" s="47"/>
      <c r="AE307" s="46"/>
      <c r="AF307" s="33"/>
      <c r="AG307" s="16">
        <f>SUM(AG308:AG309)</f>
        <v>0</v>
      </c>
      <c r="AH307" s="16"/>
      <c r="AI307" s="32"/>
      <c r="AJ307" s="32">
        <f t="shared" ref="AJ307" si="481">Q307*G307</f>
        <v>0</v>
      </c>
      <c r="AK307" s="32"/>
      <c r="AL307" s="32">
        <f t="shared" ref="AL307" si="482">T307*G307</f>
        <v>0</v>
      </c>
      <c r="AM307" s="32"/>
      <c r="AN307" s="32">
        <f t="shared" ref="AN307" si="483">W307*G307</f>
        <v>0</v>
      </c>
      <c r="AO307" s="32"/>
      <c r="AP307" s="32">
        <f t="shared" ref="AP307" si="484">Z307*G307</f>
        <v>0</v>
      </c>
      <c r="AQ307" s="32"/>
      <c r="AR307" s="330">
        <f t="shared" si="422"/>
        <v>0</v>
      </c>
      <c r="AS307" s="32"/>
      <c r="AT307" s="32"/>
      <c r="AU307" s="31"/>
      <c r="AV307" s="32"/>
      <c r="AW307" s="31"/>
      <c r="AX307" s="32"/>
      <c r="AY307" s="31"/>
      <c r="AZ307" s="32"/>
      <c r="BA307" s="31"/>
      <c r="BB307" s="32"/>
      <c r="BC307" s="31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29"/>
      <c r="BT307" s="28" t="e">
        <v>#N/A</v>
      </c>
    </row>
    <row r="308" spans="1:72" ht="11.25" customHeight="1">
      <c r="A308" s="45" t="s">
        <v>399</v>
      </c>
      <c r="B308" s="63"/>
      <c r="C308" s="43" t="s">
        <v>76</v>
      </c>
      <c r="D308" s="39">
        <f>BT308</f>
        <v>24</v>
      </c>
      <c r="E308" s="472" t="s">
        <v>88</v>
      </c>
      <c r="F308" s="473">
        <f>BR308</f>
        <v>0</v>
      </c>
      <c r="G308" s="42">
        <v>50</v>
      </c>
      <c r="H308" s="62"/>
      <c r="I308" s="40">
        <v>1758268</v>
      </c>
      <c r="J308" s="61"/>
      <c r="K308" s="351">
        <v>46237</v>
      </c>
      <c r="L308" s="352"/>
      <c r="M308" s="61"/>
      <c r="N308" s="351">
        <v>46265</v>
      </c>
      <c r="O308" s="352"/>
      <c r="P308" s="33"/>
      <c r="Q308" s="37"/>
      <c r="R308" s="36">
        <f>IF($D$18="YES", (Q308), (0))</f>
        <v>0</v>
      </c>
      <c r="S308" s="33"/>
      <c r="T308" s="37"/>
      <c r="U308" s="36">
        <f>IF($D$18="YES", (T308), (0))</f>
        <v>0</v>
      </c>
      <c r="V308" s="33"/>
      <c r="W308" s="37"/>
      <c r="X308" s="36">
        <f>IF($D$18="YES", (W308), (0))</f>
        <v>0</v>
      </c>
      <c r="Y308" s="33"/>
      <c r="Z308" s="37"/>
      <c r="AA308" s="36">
        <f>IF($D$18="YES", (Z308), (0))</f>
        <v>0</v>
      </c>
      <c r="AB308" s="33"/>
      <c r="AC308" s="33"/>
      <c r="AD308" s="35"/>
      <c r="AE308" s="34"/>
      <c r="AF308" s="33"/>
      <c r="AG308" s="16">
        <f>SUM(Q308,R308,T308,U308,W308,X308,Z308,AA308)</f>
        <v>0</v>
      </c>
      <c r="AH308" s="16"/>
      <c r="AI308" s="32"/>
      <c r="AJ308" s="32">
        <f t="shared" ref="AJ308:AJ343" si="485">Q308*G308</f>
        <v>0</v>
      </c>
      <c r="AK308" s="32"/>
      <c r="AL308" s="32">
        <f t="shared" si="478"/>
        <v>0</v>
      </c>
      <c r="AM308" s="32"/>
      <c r="AN308" s="32">
        <f t="shared" si="479"/>
        <v>0</v>
      </c>
      <c r="AO308" s="32"/>
      <c r="AP308" s="32">
        <f t="shared" si="480"/>
        <v>0</v>
      </c>
      <c r="AQ308" s="32"/>
      <c r="AR308" s="330">
        <f t="shared" ref="AR308:AR343" si="486">SUM(AJ308,AL308,AN308,AP308)</f>
        <v>0</v>
      </c>
      <c r="AS308" s="32"/>
      <c r="AT308" s="32"/>
      <c r="AU308" s="31">
        <f>(Q308*G308)*F308</f>
        <v>0</v>
      </c>
      <c r="AV308" s="32"/>
      <c r="AW308" s="31">
        <f>(T308*G308)*F308</f>
        <v>0</v>
      </c>
      <c r="AX308" s="32"/>
      <c r="AY308" s="31">
        <f>(W308*G308)*F308</f>
        <v>0</v>
      </c>
      <c r="AZ308" s="32"/>
      <c r="BA308" s="31">
        <f>(Z308*G308)*F308</f>
        <v>0</v>
      </c>
      <c r="BB308" s="32"/>
      <c r="BC308" s="31">
        <f>SUM(AT308:BB308)</f>
        <v>0</v>
      </c>
      <c r="BF308" s="30"/>
      <c r="BG308" s="30"/>
      <c r="BH308" s="30"/>
      <c r="BI308" s="30"/>
      <c r="BJ308" s="30"/>
      <c r="BK308" s="30"/>
      <c r="BL308" s="30"/>
      <c r="BM308" s="30">
        <f>IF($N$18&lt;BM$24,0,IF($N$18&gt;BM$25,0,$BG308))</f>
        <v>0</v>
      </c>
      <c r="BN308" s="30">
        <f>IF($N$18&lt;BN$24,0,IF($N$18&gt;BN$25,0,$BH308))</f>
        <v>0</v>
      </c>
      <c r="BO308" s="30">
        <f>IF($N$18&lt;BO$24,0,IF($N$18&gt;BO$25,0,$BI308))</f>
        <v>0</v>
      </c>
      <c r="BP308" s="30">
        <f>IF($N$18&lt;BP$24,0,IF($N$18&gt;BP$25,0,$BJ308))</f>
        <v>0</v>
      </c>
      <c r="BQ308" s="30">
        <f>IF($N$18&lt;BQ$24,0,IF($N$18&gt;BQ$25,0,$BK308))</f>
        <v>0</v>
      </c>
      <c r="BR308" s="29">
        <f>SUM(BL308:BQ308)</f>
        <v>0</v>
      </c>
      <c r="BT308" s="28">
        <v>24</v>
      </c>
    </row>
    <row r="309" spans="1:72" ht="11.25" customHeight="1">
      <c r="A309" s="45" t="s">
        <v>400</v>
      </c>
      <c r="B309" s="63"/>
      <c r="C309" s="43" t="s">
        <v>76</v>
      </c>
      <c r="D309" s="39">
        <f>BT309</f>
        <v>25</v>
      </c>
      <c r="E309" s="472" t="s">
        <v>88</v>
      </c>
      <c r="F309" s="473">
        <f>BR309</f>
        <v>0</v>
      </c>
      <c r="G309" s="42">
        <v>50</v>
      </c>
      <c r="H309" s="62"/>
      <c r="I309" s="40">
        <v>1758278</v>
      </c>
      <c r="J309" s="61"/>
      <c r="K309" s="351">
        <v>46237</v>
      </c>
      <c r="L309" s="352"/>
      <c r="M309" s="61"/>
      <c r="N309" s="351">
        <v>46265</v>
      </c>
      <c r="O309" s="352"/>
      <c r="P309" s="33"/>
      <c r="Q309" s="37"/>
      <c r="R309" s="36">
        <f>IF($D$18="YES", (Q309), (0))</f>
        <v>0</v>
      </c>
      <c r="S309" s="33"/>
      <c r="T309" s="37"/>
      <c r="U309" s="36">
        <f>IF($D$18="YES", (T309), (0))</f>
        <v>0</v>
      </c>
      <c r="V309" s="33"/>
      <c r="W309" s="37"/>
      <c r="X309" s="36">
        <f>IF($D$18="YES", (W309), (0))</f>
        <v>0</v>
      </c>
      <c r="Y309" s="33"/>
      <c r="Z309" s="37"/>
      <c r="AA309" s="36">
        <f>IF($D$18="YES", (Z309), (0))</f>
        <v>0</v>
      </c>
      <c r="AB309" s="33"/>
      <c r="AC309" s="33"/>
      <c r="AD309" s="35"/>
      <c r="AE309" s="34"/>
      <c r="AF309" s="33"/>
      <c r="AG309" s="16">
        <f>SUM(Q309,R309,T309,U309,W309,X309,Z309,AA309)</f>
        <v>0</v>
      </c>
      <c r="AH309" s="16"/>
      <c r="AI309" s="32"/>
      <c r="AJ309" s="32">
        <f t="shared" ref="AJ309" si="487">Q309*G309</f>
        <v>0</v>
      </c>
      <c r="AK309" s="32"/>
      <c r="AL309" s="32">
        <f t="shared" ref="AL309" si="488">T309*G309</f>
        <v>0</v>
      </c>
      <c r="AM309" s="32"/>
      <c r="AN309" s="32">
        <f t="shared" ref="AN309" si="489">W309*G309</f>
        <v>0</v>
      </c>
      <c r="AO309" s="32"/>
      <c r="AP309" s="32">
        <f t="shared" ref="AP309" si="490">Z309*G309</f>
        <v>0</v>
      </c>
      <c r="AQ309" s="32"/>
      <c r="AR309" s="330">
        <f t="shared" ref="AR309" si="491">SUM(AJ309,AL309,AN309,AP309)</f>
        <v>0</v>
      </c>
      <c r="AS309" s="32"/>
      <c r="AT309" s="32"/>
      <c r="AU309" s="31">
        <f>(Q309*G309)*F309</f>
        <v>0</v>
      </c>
      <c r="AV309" s="32"/>
      <c r="AW309" s="31">
        <f>(T309*G309)*F309</f>
        <v>0</v>
      </c>
      <c r="AX309" s="32"/>
      <c r="AY309" s="31">
        <f>(W309*G309)*F309</f>
        <v>0</v>
      </c>
      <c r="AZ309" s="32"/>
      <c r="BA309" s="31">
        <f>(Z309*G309)*F309</f>
        <v>0</v>
      </c>
      <c r="BB309" s="32"/>
      <c r="BC309" s="31">
        <f>SUM(AT309:BB309)</f>
        <v>0</v>
      </c>
      <c r="BF309" s="30"/>
      <c r="BG309" s="30"/>
      <c r="BH309" s="30"/>
      <c r="BI309" s="30"/>
      <c r="BJ309" s="30"/>
      <c r="BK309" s="30"/>
      <c r="BL309" s="30"/>
      <c r="BM309" s="30">
        <f>IF($N$18&lt;BM$24,0,IF($N$18&gt;BM$25,0,$BG309))</f>
        <v>0</v>
      </c>
      <c r="BN309" s="30">
        <f>IF($N$18&lt;BN$24,0,IF($N$18&gt;BN$25,0,$BH309))</f>
        <v>0</v>
      </c>
      <c r="BO309" s="30">
        <f>IF($N$18&lt;BO$24,0,IF($N$18&gt;BO$25,0,$BI309))</f>
        <v>0</v>
      </c>
      <c r="BP309" s="30">
        <f>IF($N$18&lt;BP$24,0,IF($N$18&gt;BP$25,0,$BJ309))</f>
        <v>0</v>
      </c>
      <c r="BQ309" s="30">
        <f>IF($N$18&lt;BQ$24,0,IF($N$18&gt;BQ$25,0,$BK309))</f>
        <v>0</v>
      </c>
      <c r="BR309" s="29">
        <f>SUM(BL309:BQ309)</f>
        <v>0</v>
      </c>
      <c r="BT309" s="28">
        <v>25</v>
      </c>
    </row>
    <row r="310" spans="1:72" ht="11.25" customHeight="1">
      <c r="A310" s="45" t="s">
        <v>401</v>
      </c>
      <c r="B310" s="63"/>
      <c r="C310" s="39"/>
      <c r="D310" s="39">
        <f>BT310</f>
        <v>12</v>
      </c>
      <c r="E310" s="472" t="s">
        <v>88</v>
      </c>
      <c r="F310" s="473">
        <f>BR310</f>
        <v>0</v>
      </c>
      <c r="G310" s="42">
        <v>50</v>
      </c>
      <c r="H310" s="62"/>
      <c r="I310" s="40">
        <v>1759608</v>
      </c>
      <c r="J310" s="61"/>
      <c r="K310" s="351">
        <v>46237</v>
      </c>
      <c r="L310" s="352"/>
      <c r="M310" s="61"/>
      <c r="N310" s="351">
        <v>46265</v>
      </c>
      <c r="O310" s="352"/>
      <c r="P310" s="33"/>
      <c r="Q310" s="37"/>
      <c r="R310" s="36">
        <f>IF($D$18="YES", (Q310), (0))</f>
        <v>0</v>
      </c>
      <c r="S310" s="33"/>
      <c r="T310" s="37"/>
      <c r="U310" s="36">
        <f>IF($D$18="YES", (T310), (0))</f>
        <v>0</v>
      </c>
      <c r="V310" s="33"/>
      <c r="W310" s="37"/>
      <c r="X310" s="36">
        <f>IF($D$18="YES", (W310), (0))</f>
        <v>0</v>
      </c>
      <c r="Y310" s="33"/>
      <c r="Z310" s="37"/>
      <c r="AA310" s="36">
        <f>IF($D$18="YES", (Z310), (0))</f>
        <v>0</v>
      </c>
      <c r="AB310" s="33"/>
      <c r="AC310" s="33"/>
      <c r="AD310" s="35"/>
      <c r="AE310" s="34"/>
      <c r="AF310" s="33"/>
      <c r="AG310" s="16">
        <f>SUM(Q310,R310,T310,U310,W310,X310,Z310,AA310)</f>
        <v>0</v>
      </c>
      <c r="AH310" s="16"/>
      <c r="AI310" s="32"/>
      <c r="AJ310" s="32">
        <f>Q310*G310</f>
        <v>0</v>
      </c>
      <c r="AK310" s="32"/>
      <c r="AL310" s="32">
        <f>T310*G310</f>
        <v>0</v>
      </c>
      <c r="AM310" s="32"/>
      <c r="AN310" s="32">
        <f>W310*G310</f>
        <v>0</v>
      </c>
      <c r="AO310" s="32"/>
      <c r="AP310" s="32">
        <f>Z310*G310</f>
        <v>0</v>
      </c>
      <c r="AQ310" s="32"/>
      <c r="AR310" s="330">
        <f>SUM(AJ310,AL310,AN310,AP310)</f>
        <v>0</v>
      </c>
      <c r="AS310" s="32"/>
      <c r="AT310" s="32"/>
      <c r="AU310" s="31">
        <f>(Q310*G310)*F310</f>
        <v>0</v>
      </c>
      <c r="AV310" s="32"/>
      <c r="AW310" s="31">
        <f>(T310*G310)*F310</f>
        <v>0</v>
      </c>
      <c r="AX310" s="32"/>
      <c r="AY310" s="31">
        <f>(W310*G310)*F310</f>
        <v>0</v>
      </c>
      <c r="AZ310" s="32"/>
      <c r="BA310" s="31">
        <f>(Z310*G310)*F310</f>
        <v>0</v>
      </c>
      <c r="BB310" s="32"/>
      <c r="BC310" s="31">
        <f>SUM(AT310:BB310)</f>
        <v>0</v>
      </c>
      <c r="BF310" s="30"/>
      <c r="BG310" s="30"/>
      <c r="BH310" s="30"/>
      <c r="BI310" s="30"/>
      <c r="BJ310" s="30"/>
      <c r="BK310" s="30"/>
      <c r="BL310" s="30"/>
      <c r="BM310" s="30">
        <f>IF($N$18&lt;BM$24,0,IF($N$18&gt;BM$25,0,$BG310))</f>
        <v>0</v>
      </c>
      <c r="BN310" s="30">
        <f>IF($N$18&lt;BN$24,0,IF($N$18&gt;BN$25,0,$BH310))</f>
        <v>0</v>
      </c>
      <c r="BO310" s="30">
        <f>IF($N$18&lt;BO$24,0,IF($N$18&gt;BO$25,0,$BI310))</f>
        <v>0</v>
      </c>
      <c r="BP310" s="30">
        <f>IF($N$18&lt;BP$24,0,IF($N$18&gt;BP$25,0,$BJ310))</f>
        <v>0</v>
      </c>
      <c r="BQ310" s="30">
        <f>IF($N$18&lt;BQ$24,0,IF($N$18&gt;BQ$25,0,$BK310))</f>
        <v>0</v>
      </c>
      <c r="BR310" s="29">
        <f>SUM(BL310:BQ310)</f>
        <v>0</v>
      </c>
      <c r="BT310" s="28">
        <v>12</v>
      </c>
    </row>
    <row r="311" spans="1:72" ht="15" customHeight="1">
      <c r="A311" s="60" t="s">
        <v>402</v>
      </c>
      <c r="B311" s="59"/>
      <c r="C311" s="75"/>
      <c r="D311" s="78"/>
      <c r="E311" s="472"/>
      <c r="F311" s="473"/>
      <c r="G311" s="50"/>
      <c r="H311" s="49"/>
      <c r="I311" s="48"/>
      <c r="J311" s="16"/>
      <c r="K311" s="353"/>
      <c r="L311" s="353"/>
      <c r="M311" s="16"/>
      <c r="N311" s="353"/>
      <c r="O311" s="353"/>
      <c r="P311" s="33"/>
      <c r="Q311" s="16"/>
      <c r="R311" s="38"/>
      <c r="S311" s="33"/>
      <c r="T311" s="16"/>
      <c r="U311" s="38"/>
      <c r="V311" s="33"/>
      <c r="W311" s="16"/>
      <c r="X311" s="38"/>
      <c r="Y311" s="33"/>
      <c r="Z311" s="16"/>
      <c r="AA311" s="38"/>
      <c r="AB311" s="33"/>
      <c r="AC311" s="33"/>
      <c r="AD311" s="35"/>
      <c r="AE311" s="46"/>
      <c r="AF311" s="33"/>
      <c r="AG311" s="16">
        <f>SUM(AG312:AG321)</f>
        <v>0</v>
      </c>
      <c r="AH311" s="16"/>
      <c r="AI311" s="32"/>
      <c r="AJ311" s="32">
        <f t="shared" si="485"/>
        <v>0</v>
      </c>
      <c r="AK311" s="32"/>
      <c r="AL311" s="32">
        <f t="shared" si="478"/>
        <v>0</v>
      </c>
      <c r="AM311" s="32"/>
      <c r="AN311" s="32">
        <f t="shared" si="479"/>
        <v>0</v>
      </c>
      <c r="AO311" s="32"/>
      <c r="AP311" s="32">
        <f t="shared" si="480"/>
        <v>0</v>
      </c>
      <c r="AQ311" s="32"/>
      <c r="AR311" s="330">
        <f t="shared" si="486"/>
        <v>0</v>
      </c>
      <c r="AS311" s="32"/>
      <c r="AT311" s="32"/>
      <c r="AU311" s="31"/>
      <c r="AV311" s="32"/>
      <c r="AW311" s="31"/>
      <c r="AX311" s="32"/>
      <c r="AY311" s="31"/>
      <c r="AZ311" s="32"/>
      <c r="BA311" s="31"/>
      <c r="BB311" s="32"/>
      <c r="BC311" s="31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29"/>
      <c r="BT311" s="28" t="e">
        <v>#N/A</v>
      </c>
    </row>
    <row r="312" spans="1:72" ht="11.25" customHeight="1">
      <c r="A312" s="45" t="s">
        <v>403</v>
      </c>
      <c r="B312" s="63"/>
      <c r="C312" s="39"/>
      <c r="D312" s="39">
        <f t="shared" ref="D312:D315" si="492">BT312</f>
        <v>12</v>
      </c>
      <c r="E312" s="472" t="s">
        <v>101</v>
      </c>
      <c r="F312" s="473">
        <f t="shared" ref="F312:F315" si="493">BR312</f>
        <v>0</v>
      </c>
      <c r="G312" s="42">
        <v>72</v>
      </c>
      <c r="H312" s="62"/>
      <c r="I312" s="68">
        <v>1763797</v>
      </c>
      <c r="J312" s="61"/>
      <c r="K312" s="351">
        <v>46174</v>
      </c>
      <c r="L312" s="352"/>
      <c r="M312" s="61"/>
      <c r="N312" s="351">
        <v>46209</v>
      </c>
      <c r="O312" s="352"/>
      <c r="P312" s="33"/>
      <c r="Q312" s="37"/>
      <c r="R312" s="36">
        <f t="shared" ref="R312:R315" si="494">IF($D$18="YES", (Q312), (0))</f>
        <v>0</v>
      </c>
      <c r="S312" s="33"/>
      <c r="T312" s="37"/>
      <c r="U312" s="36">
        <f t="shared" ref="U312:U315" si="495">IF($D$18="YES", (T312), (0))</f>
        <v>0</v>
      </c>
      <c r="V312" s="33"/>
      <c r="W312" s="37"/>
      <c r="X312" s="36">
        <f t="shared" ref="X312:X315" si="496">IF($D$18="YES", (W312), (0))</f>
        <v>0</v>
      </c>
      <c r="Y312" s="33"/>
      <c r="Z312" s="37"/>
      <c r="AA312" s="36">
        <f t="shared" ref="AA312:AA315" si="497">IF($D$18="YES", (Z312), (0))</f>
        <v>0</v>
      </c>
      <c r="AB312" s="33"/>
      <c r="AC312" s="33"/>
      <c r="AD312" s="35"/>
      <c r="AE312" s="34"/>
      <c r="AF312" s="33"/>
      <c r="AG312" s="16">
        <f t="shared" ref="AG312:AG315" si="498">SUM(Q312,R312,T312,U312,W312,X312,Z312,AA312)</f>
        <v>0</v>
      </c>
      <c r="AH312" s="16"/>
      <c r="AI312" s="32"/>
      <c r="AJ312" s="32">
        <f t="shared" si="485"/>
        <v>0</v>
      </c>
      <c r="AK312" s="32"/>
      <c r="AL312" s="32">
        <f t="shared" si="478"/>
        <v>0</v>
      </c>
      <c r="AM312" s="32"/>
      <c r="AN312" s="32">
        <f t="shared" si="479"/>
        <v>0</v>
      </c>
      <c r="AO312" s="32"/>
      <c r="AP312" s="32">
        <f t="shared" si="480"/>
        <v>0</v>
      </c>
      <c r="AQ312" s="32"/>
      <c r="AR312" s="330">
        <f t="shared" si="486"/>
        <v>0</v>
      </c>
      <c r="AS312" s="32"/>
      <c r="AT312" s="32"/>
      <c r="AU312" s="31">
        <f t="shared" ref="AU312:AU315" si="499">(Q312*G312)*F312</f>
        <v>0</v>
      </c>
      <c r="AV312" s="32"/>
      <c r="AW312" s="31">
        <f t="shared" ref="AW312:AW315" si="500">(T312*G312)*F312</f>
        <v>0</v>
      </c>
      <c r="AX312" s="32"/>
      <c r="AY312" s="31">
        <f t="shared" ref="AY312:AY315" si="501">(W312*G312)*F312</f>
        <v>0</v>
      </c>
      <c r="AZ312" s="32"/>
      <c r="BA312" s="31">
        <f t="shared" ref="BA312:BA315" si="502">(Z312*G312)*F312</f>
        <v>0</v>
      </c>
      <c r="BB312" s="32"/>
      <c r="BC312" s="31">
        <f t="shared" ref="BC312:BC315" si="503">SUM(AT312:BB312)</f>
        <v>0</v>
      </c>
      <c r="BF312" s="30"/>
      <c r="BG312" s="30"/>
      <c r="BH312" s="30"/>
      <c r="BI312" s="30"/>
      <c r="BJ312" s="30"/>
      <c r="BK312" s="30"/>
      <c r="BL312" s="30"/>
      <c r="BM312" s="30">
        <f t="shared" ref="BM312:BM315" si="504">IF($N$18&lt;BM$24,0,IF($N$18&gt;BM$25,0,$BG312))</f>
        <v>0</v>
      </c>
      <c r="BN312" s="30">
        <f t="shared" ref="BN312:BN315" si="505">IF($N$18&lt;BN$24,0,IF($N$18&gt;BN$25,0,$BH312))</f>
        <v>0</v>
      </c>
      <c r="BO312" s="30">
        <f t="shared" ref="BO312:BO315" si="506">IF($N$18&lt;BO$24,0,IF($N$18&gt;BO$25,0,$BI312))</f>
        <v>0</v>
      </c>
      <c r="BP312" s="30">
        <f t="shared" ref="BP312:BP315" si="507">IF($N$18&lt;BP$24,0,IF($N$18&gt;BP$25,0,$BJ312))</f>
        <v>0</v>
      </c>
      <c r="BQ312" s="30">
        <f t="shared" ref="BQ312:BQ315" si="508">IF($N$18&lt;BQ$24,0,IF($N$18&gt;BQ$25,0,$BK312))</f>
        <v>0</v>
      </c>
      <c r="BR312" s="29">
        <f t="shared" ref="BR312:BR315" si="509">SUM(BL312:BQ312)</f>
        <v>0</v>
      </c>
      <c r="BT312" s="28">
        <v>12</v>
      </c>
    </row>
    <row r="313" spans="1:72" ht="11.25" customHeight="1">
      <c r="A313" s="45" t="s">
        <v>404</v>
      </c>
      <c r="B313" s="63"/>
      <c r="C313" s="39"/>
      <c r="D313" s="39">
        <f t="shared" si="492"/>
        <v>14</v>
      </c>
      <c r="E313" s="472" t="s">
        <v>101</v>
      </c>
      <c r="F313" s="473">
        <f t="shared" si="493"/>
        <v>0</v>
      </c>
      <c r="G313" s="42">
        <v>72</v>
      </c>
      <c r="H313" s="62"/>
      <c r="I313" s="68">
        <v>1763807</v>
      </c>
      <c r="J313" s="61"/>
      <c r="K313" s="351">
        <v>46174</v>
      </c>
      <c r="L313" s="352"/>
      <c r="M313" s="61"/>
      <c r="N313" s="351">
        <v>46209</v>
      </c>
      <c r="O313" s="352"/>
      <c r="P313" s="33"/>
      <c r="Q313" s="37"/>
      <c r="R313" s="36">
        <f t="shared" si="494"/>
        <v>0</v>
      </c>
      <c r="S313" s="33"/>
      <c r="T313" s="37"/>
      <c r="U313" s="36">
        <f t="shared" si="495"/>
        <v>0</v>
      </c>
      <c r="V313" s="33"/>
      <c r="W313" s="37"/>
      <c r="X313" s="36">
        <f t="shared" si="496"/>
        <v>0</v>
      </c>
      <c r="Y313" s="33"/>
      <c r="Z313" s="37"/>
      <c r="AA313" s="36">
        <f t="shared" si="497"/>
        <v>0</v>
      </c>
      <c r="AB313" s="33"/>
      <c r="AC313" s="33"/>
      <c r="AD313" s="35"/>
      <c r="AE313" s="34"/>
      <c r="AF313" s="33"/>
      <c r="AG313" s="16">
        <f t="shared" si="498"/>
        <v>0</v>
      </c>
      <c r="AH313" s="16"/>
      <c r="AI313" s="32"/>
      <c r="AJ313" s="32">
        <f t="shared" si="485"/>
        <v>0</v>
      </c>
      <c r="AK313" s="32"/>
      <c r="AL313" s="32">
        <f t="shared" si="478"/>
        <v>0</v>
      </c>
      <c r="AM313" s="32"/>
      <c r="AN313" s="32">
        <f t="shared" si="479"/>
        <v>0</v>
      </c>
      <c r="AO313" s="32"/>
      <c r="AP313" s="32">
        <f t="shared" si="480"/>
        <v>0</v>
      </c>
      <c r="AQ313" s="32"/>
      <c r="AR313" s="330">
        <f t="shared" si="486"/>
        <v>0</v>
      </c>
      <c r="AS313" s="32"/>
      <c r="AT313" s="32"/>
      <c r="AU313" s="31">
        <f t="shared" si="499"/>
        <v>0</v>
      </c>
      <c r="AV313" s="32"/>
      <c r="AW313" s="31">
        <f t="shared" si="500"/>
        <v>0</v>
      </c>
      <c r="AX313" s="32"/>
      <c r="AY313" s="31">
        <f t="shared" si="501"/>
        <v>0</v>
      </c>
      <c r="AZ313" s="32"/>
      <c r="BA313" s="31">
        <f t="shared" si="502"/>
        <v>0</v>
      </c>
      <c r="BB313" s="32"/>
      <c r="BC313" s="31">
        <f t="shared" si="503"/>
        <v>0</v>
      </c>
      <c r="BF313" s="30"/>
      <c r="BG313" s="30"/>
      <c r="BH313" s="30"/>
      <c r="BI313" s="30"/>
      <c r="BJ313" s="30"/>
      <c r="BK313" s="30"/>
      <c r="BL313" s="30"/>
      <c r="BM313" s="30">
        <f t="shared" si="504"/>
        <v>0</v>
      </c>
      <c r="BN313" s="30">
        <f t="shared" si="505"/>
        <v>0</v>
      </c>
      <c r="BO313" s="30">
        <f t="shared" si="506"/>
        <v>0</v>
      </c>
      <c r="BP313" s="30">
        <f t="shared" si="507"/>
        <v>0</v>
      </c>
      <c r="BQ313" s="30">
        <f t="shared" si="508"/>
        <v>0</v>
      </c>
      <c r="BR313" s="29">
        <f t="shared" si="509"/>
        <v>0</v>
      </c>
      <c r="BT313" s="28">
        <v>14</v>
      </c>
    </row>
    <row r="314" spans="1:72" ht="11.25" customHeight="1">
      <c r="A314" s="45" t="s">
        <v>405</v>
      </c>
      <c r="B314" s="63" t="s">
        <v>406</v>
      </c>
      <c r="C314" s="39"/>
      <c r="D314" s="39" t="str">
        <f t="shared" si="492"/>
        <v>S/O</v>
      </c>
      <c r="E314" s="472" t="s">
        <v>101</v>
      </c>
      <c r="F314" s="473">
        <f t="shared" si="493"/>
        <v>0</v>
      </c>
      <c r="G314" s="42">
        <v>72</v>
      </c>
      <c r="H314" s="62"/>
      <c r="I314" s="68">
        <v>1763837</v>
      </c>
      <c r="J314" s="61"/>
      <c r="K314" s="351">
        <v>46174</v>
      </c>
      <c r="L314" s="352"/>
      <c r="M314" s="61"/>
      <c r="N314" s="351">
        <v>46209</v>
      </c>
      <c r="O314" s="352"/>
      <c r="P314" s="33"/>
      <c r="Q314" s="37"/>
      <c r="R314" s="36">
        <f t="shared" si="494"/>
        <v>0</v>
      </c>
      <c r="S314" s="33"/>
      <c r="T314" s="37"/>
      <c r="U314" s="36">
        <f t="shared" si="495"/>
        <v>0</v>
      </c>
      <c r="V314" s="33"/>
      <c r="W314" s="37"/>
      <c r="X314" s="36">
        <f t="shared" si="496"/>
        <v>0</v>
      </c>
      <c r="Y314" s="33"/>
      <c r="Z314" s="37"/>
      <c r="AA314" s="36">
        <f t="shared" si="497"/>
        <v>0</v>
      </c>
      <c r="AB314" s="33"/>
      <c r="AC314" s="33"/>
      <c r="AD314" s="35"/>
      <c r="AE314" s="34"/>
      <c r="AF314" s="33"/>
      <c r="AG314" s="16">
        <f t="shared" si="498"/>
        <v>0</v>
      </c>
      <c r="AH314" s="16"/>
      <c r="AI314" s="32"/>
      <c r="AJ314" s="32">
        <f t="shared" si="485"/>
        <v>0</v>
      </c>
      <c r="AK314" s="32"/>
      <c r="AL314" s="32">
        <f t="shared" si="478"/>
        <v>0</v>
      </c>
      <c r="AM314" s="32"/>
      <c r="AN314" s="32">
        <f t="shared" si="479"/>
        <v>0</v>
      </c>
      <c r="AO314" s="32"/>
      <c r="AP314" s="32">
        <f t="shared" si="480"/>
        <v>0</v>
      </c>
      <c r="AQ314" s="32"/>
      <c r="AR314" s="330">
        <f t="shared" si="486"/>
        <v>0</v>
      </c>
      <c r="AS314" s="32"/>
      <c r="AT314" s="32"/>
      <c r="AU314" s="31">
        <f t="shared" si="499"/>
        <v>0</v>
      </c>
      <c r="AV314" s="32"/>
      <c r="AW314" s="31">
        <f t="shared" si="500"/>
        <v>0</v>
      </c>
      <c r="AX314" s="32"/>
      <c r="AY314" s="31">
        <f t="shared" si="501"/>
        <v>0</v>
      </c>
      <c r="AZ314" s="32"/>
      <c r="BA314" s="31">
        <f t="shared" si="502"/>
        <v>0</v>
      </c>
      <c r="BB314" s="32"/>
      <c r="BC314" s="31">
        <f t="shared" si="503"/>
        <v>0</v>
      </c>
      <c r="BF314" s="30"/>
      <c r="BG314" s="30"/>
      <c r="BH314" s="30"/>
      <c r="BI314" s="30"/>
      <c r="BJ314" s="30"/>
      <c r="BK314" s="30"/>
      <c r="BL314" s="30"/>
      <c r="BM314" s="30">
        <f t="shared" si="504"/>
        <v>0</v>
      </c>
      <c r="BN314" s="30">
        <f t="shared" si="505"/>
        <v>0</v>
      </c>
      <c r="BO314" s="30">
        <f t="shared" si="506"/>
        <v>0</v>
      </c>
      <c r="BP314" s="30">
        <f t="shared" si="507"/>
        <v>0</v>
      </c>
      <c r="BQ314" s="30">
        <f t="shared" si="508"/>
        <v>0</v>
      </c>
      <c r="BR314" s="29">
        <f t="shared" si="509"/>
        <v>0</v>
      </c>
      <c r="BT314" s="28" t="s">
        <v>742</v>
      </c>
    </row>
    <row r="315" spans="1:72" ht="11.25" customHeight="1">
      <c r="A315" s="45" t="s">
        <v>407</v>
      </c>
      <c r="B315" s="63"/>
      <c r="C315" s="348"/>
      <c r="D315" s="39">
        <f t="shared" si="492"/>
        <v>12</v>
      </c>
      <c r="E315" s="472" t="s">
        <v>101</v>
      </c>
      <c r="F315" s="473">
        <f t="shared" si="493"/>
        <v>0</v>
      </c>
      <c r="G315" s="42">
        <v>72</v>
      </c>
      <c r="H315" s="62"/>
      <c r="I315" s="68">
        <v>1763867</v>
      </c>
      <c r="J315" s="61"/>
      <c r="K315" s="351">
        <v>46174</v>
      </c>
      <c r="L315" s="352"/>
      <c r="M315" s="61"/>
      <c r="N315" s="351">
        <v>46209</v>
      </c>
      <c r="O315" s="352"/>
      <c r="P315" s="33"/>
      <c r="Q315" s="37"/>
      <c r="R315" s="36">
        <f t="shared" si="494"/>
        <v>0</v>
      </c>
      <c r="S315" s="33"/>
      <c r="T315" s="37"/>
      <c r="U315" s="36">
        <f t="shared" si="495"/>
        <v>0</v>
      </c>
      <c r="V315" s="33"/>
      <c r="W315" s="37"/>
      <c r="X315" s="36">
        <f t="shared" si="496"/>
        <v>0</v>
      </c>
      <c r="Y315" s="33"/>
      <c r="Z315" s="37"/>
      <c r="AA315" s="36">
        <f t="shared" si="497"/>
        <v>0</v>
      </c>
      <c r="AB315" s="33"/>
      <c r="AC315" s="33"/>
      <c r="AD315" s="35"/>
      <c r="AE315" s="34"/>
      <c r="AF315" s="33"/>
      <c r="AG315" s="16">
        <f t="shared" si="498"/>
        <v>0</v>
      </c>
      <c r="AH315" s="16"/>
      <c r="AI315" s="32"/>
      <c r="AJ315" s="32">
        <f t="shared" si="485"/>
        <v>0</v>
      </c>
      <c r="AK315" s="32"/>
      <c r="AL315" s="32">
        <f t="shared" si="478"/>
        <v>0</v>
      </c>
      <c r="AM315" s="32"/>
      <c r="AN315" s="32">
        <f t="shared" si="479"/>
        <v>0</v>
      </c>
      <c r="AO315" s="32"/>
      <c r="AP315" s="32">
        <f t="shared" si="480"/>
        <v>0</v>
      </c>
      <c r="AQ315" s="32"/>
      <c r="AR315" s="330">
        <f t="shared" si="486"/>
        <v>0</v>
      </c>
      <c r="AS315" s="32"/>
      <c r="AT315" s="32"/>
      <c r="AU315" s="31">
        <f t="shared" si="499"/>
        <v>0</v>
      </c>
      <c r="AV315" s="32"/>
      <c r="AW315" s="31">
        <f t="shared" si="500"/>
        <v>0</v>
      </c>
      <c r="AX315" s="32"/>
      <c r="AY315" s="31">
        <f t="shared" si="501"/>
        <v>0</v>
      </c>
      <c r="AZ315" s="32"/>
      <c r="BA315" s="31">
        <f t="shared" si="502"/>
        <v>0</v>
      </c>
      <c r="BB315" s="32"/>
      <c r="BC315" s="31">
        <f t="shared" si="503"/>
        <v>0</v>
      </c>
      <c r="BF315" s="30"/>
      <c r="BG315" s="30"/>
      <c r="BH315" s="30"/>
      <c r="BI315" s="30"/>
      <c r="BJ315" s="30"/>
      <c r="BK315" s="30"/>
      <c r="BL315" s="30"/>
      <c r="BM315" s="30">
        <f t="shared" si="504"/>
        <v>0</v>
      </c>
      <c r="BN315" s="30">
        <f t="shared" si="505"/>
        <v>0</v>
      </c>
      <c r="BO315" s="30">
        <f t="shared" si="506"/>
        <v>0</v>
      </c>
      <c r="BP315" s="30">
        <f t="shared" si="507"/>
        <v>0</v>
      </c>
      <c r="BQ315" s="30">
        <f t="shared" si="508"/>
        <v>0</v>
      </c>
      <c r="BR315" s="29">
        <f t="shared" si="509"/>
        <v>0</v>
      </c>
      <c r="BT315" s="28">
        <v>12</v>
      </c>
    </row>
    <row r="316" spans="1:72" ht="11.25" customHeight="1">
      <c r="A316" s="77" t="s">
        <v>408</v>
      </c>
      <c r="B316" s="76"/>
      <c r="C316" s="75"/>
      <c r="D316" s="52"/>
      <c r="E316" s="472"/>
      <c r="F316" s="473"/>
      <c r="G316" s="50"/>
      <c r="H316" s="49"/>
      <c r="I316" s="48"/>
      <c r="J316" s="16"/>
      <c r="K316" s="353"/>
      <c r="L316" s="353"/>
      <c r="M316" s="16"/>
      <c r="N316" s="353"/>
      <c r="O316" s="353"/>
      <c r="P316" s="33"/>
      <c r="Q316" s="16"/>
      <c r="R316" s="64"/>
      <c r="S316" s="33"/>
      <c r="T316" s="16"/>
      <c r="U316" s="64"/>
      <c r="V316" s="33"/>
      <c r="W316" s="16"/>
      <c r="X316" s="64"/>
      <c r="Y316" s="33"/>
      <c r="Z316" s="16"/>
      <c r="AA316" s="64"/>
      <c r="AB316" s="33"/>
      <c r="AC316" s="33"/>
      <c r="AD316" s="47"/>
      <c r="AE316" s="46"/>
      <c r="AF316" s="33"/>
      <c r="AG316" s="16">
        <f>SUM(AG317:AG321)</f>
        <v>0</v>
      </c>
      <c r="AH316" s="16"/>
      <c r="AI316" s="32"/>
      <c r="AJ316" s="32">
        <f t="shared" si="485"/>
        <v>0</v>
      </c>
      <c r="AK316" s="32"/>
      <c r="AL316" s="32">
        <f t="shared" si="478"/>
        <v>0</v>
      </c>
      <c r="AM316" s="32"/>
      <c r="AN316" s="32">
        <f t="shared" si="479"/>
        <v>0</v>
      </c>
      <c r="AO316" s="32"/>
      <c r="AP316" s="32">
        <f t="shared" si="480"/>
        <v>0</v>
      </c>
      <c r="AQ316" s="32"/>
      <c r="AR316" s="330">
        <f t="shared" si="486"/>
        <v>0</v>
      </c>
      <c r="AS316" s="32"/>
      <c r="AT316" s="32"/>
      <c r="AU316" s="31"/>
      <c r="AV316" s="32"/>
      <c r="AW316" s="31"/>
      <c r="AX316" s="32"/>
      <c r="AY316" s="31"/>
      <c r="AZ316" s="32"/>
      <c r="BA316" s="31"/>
      <c r="BB316" s="32"/>
      <c r="BC316" s="31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29"/>
      <c r="BT316" s="28" t="e">
        <v>#N/A</v>
      </c>
    </row>
    <row r="317" spans="1:72" ht="11.25" customHeight="1">
      <c r="A317" s="45" t="s">
        <v>409</v>
      </c>
      <c r="B317" s="63"/>
      <c r="C317" s="43" t="s">
        <v>76</v>
      </c>
      <c r="D317" s="39" t="str">
        <f>BT317</f>
        <v>S/O</v>
      </c>
      <c r="E317" s="472" t="s">
        <v>101</v>
      </c>
      <c r="F317" s="473">
        <f>BR317</f>
        <v>0</v>
      </c>
      <c r="G317" s="42">
        <v>72</v>
      </c>
      <c r="H317" s="62"/>
      <c r="I317" s="68">
        <v>1764037</v>
      </c>
      <c r="J317" s="61"/>
      <c r="K317" s="351">
        <v>46174</v>
      </c>
      <c r="L317" s="352"/>
      <c r="M317" s="61"/>
      <c r="N317" s="351">
        <v>46209</v>
      </c>
      <c r="O317" s="352"/>
      <c r="P317" s="33"/>
      <c r="Q317" s="37"/>
      <c r="R317" s="36">
        <f>IF($D$18="YES", (Q317), (0))</f>
        <v>0</v>
      </c>
      <c r="S317" s="33"/>
      <c r="T317" s="37"/>
      <c r="U317" s="36">
        <f>IF($D$18="YES", (T317), (0))</f>
        <v>0</v>
      </c>
      <c r="V317" s="33"/>
      <c r="W317" s="37"/>
      <c r="X317" s="36">
        <f>IF($D$18="YES", (W317), (0))</f>
        <v>0</v>
      </c>
      <c r="Y317" s="33"/>
      <c r="Z317" s="37"/>
      <c r="AA317" s="36">
        <f>IF($D$18="YES", (Z317), (0))</f>
        <v>0</v>
      </c>
      <c r="AB317" s="33"/>
      <c r="AC317" s="33"/>
      <c r="AD317" s="35"/>
      <c r="AE317" s="34"/>
      <c r="AF317" s="33"/>
      <c r="AG317" s="16">
        <f>SUM(Q317,R317,T317,U317,W317,X317,Z317,AA317)</f>
        <v>0</v>
      </c>
      <c r="AH317" s="16"/>
      <c r="AI317" s="32"/>
      <c r="AJ317" s="32">
        <f t="shared" ref="AJ317" si="510">Q317*G317</f>
        <v>0</v>
      </c>
      <c r="AK317" s="32"/>
      <c r="AL317" s="32">
        <f t="shared" ref="AL317" si="511">T317*G317</f>
        <v>0</v>
      </c>
      <c r="AM317" s="32"/>
      <c r="AN317" s="32">
        <f t="shared" ref="AN317" si="512">W317*G317</f>
        <v>0</v>
      </c>
      <c r="AO317" s="32"/>
      <c r="AP317" s="32">
        <f t="shared" ref="AP317" si="513">Z317*G317</f>
        <v>0</v>
      </c>
      <c r="AQ317" s="32"/>
      <c r="AR317" s="330">
        <f t="shared" ref="AR317" si="514">SUM(AJ317,AL317,AN317,AP317)</f>
        <v>0</v>
      </c>
      <c r="AS317" s="32"/>
      <c r="AT317" s="32"/>
      <c r="AU317" s="31">
        <f>(Q317*G317)*F317</f>
        <v>0</v>
      </c>
      <c r="AV317" s="32"/>
      <c r="AW317" s="31">
        <f>(T317*G317)*F317</f>
        <v>0</v>
      </c>
      <c r="AX317" s="32"/>
      <c r="AY317" s="31">
        <f>(W317*G317)*F317</f>
        <v>0</v>
      </c>
      <c r="AZ317" s="32"/>
      <c r="BA317" s="31">
        <f>(Z317*G317)*F317</f>
        <v>0</v>
      </c>
      <c r="BB317" s="32"/>
      <c r="BC317" s="31">
        <f>SUM(AT317:BB317)</f>
        <v>0</v>
      </c>
      <c r="BF317" s="30"/>
      <c r="BG317" s="30"/>
      <c r="BH317" s="30"/>
      <c r="BI317" s="30"/>
      <c r="BJ317" s="30"/>
      <c r="BK317" s="30"/>
      <c r="BL317" s="30"/>
      <c r="BM317" s="30">
        <f>IF($N$18&lt;BM$24,0,IF($N$18&gt;BM$25,0,$BG317))</f>
        <v>0</v>
      </c>
      <c r="BN317" s="30">
        <f>IF($N$18&lt;BN$24,0,IF($N$18&gt;BN$25,0,$BH317))</f>
        <v>0</v>
      </c>
      <c r="BO317" s="30">
        <f>IF($N$18&lt;BO$24,0,IF($N$18&gt;BO$25,0,$BI317))</f>
        <v>0</v>
      </c>
      <c r="BP317" s="30">
        <f>IF($N$18&lt;BP$24,0,IF($N$18&gt;BP$25,0,$BJ317))</f>
        <v>0</v>
      </c>
      <c r="BQ317" s="30">
        <f>IF($N$18&lt;BQ$24,0,IF($N$18&gt;BQ$25,0,$BK317))</f>
        <v>0</v>
      </c>
      <c r="BR317" s="29">
        <f>SUM(BL317:BQ317)</f>
        <v>0</v>
      </c>
      <c r="BT317" s="28" t="s">
        <v>742</v>
      </c>
    </row>
    <row r="318" spans="1:72" ht="11.25" customHeight="1">
      <c r="A318" s="45" t="s">
        <v>410</v>
      </c>
      <c r="B318" s="63"/>
      <c r="C318" s="43" t="s">
        <v>76</v>
      </c>
      <c r="D318" s="39" t="str">
        <f>BT318</f>
        <v>S/O</v>
      </c>
      <c r="E318" s="472" t="s">
        <v>101</v>
      </c>
      <c r="F318" s="473">
        <f>BR318</f>
        <v>0</v>
      </c>
      <c r="G318" s="42">
        <v>72</v>
      </c>
      <c r="H318" s="62"/>
      <c r="I318" s="68">
        <v>1764047</v>
      </c>
      <c r="J318" s="61"/>
      <c r="K318" s="351">
        <v>46174</v>
      </c>
      <c r="L318" s="352"/>
      <c r="M318" s="61"/>
      <c r="N318" s="351">
        <v>46209</v>
      </c>
      <c r="O318" s="352"/>
      <c r="P318" s="33"/>
      <c r="Q318" s="37"/>
      <c r="R318" s="36">
        <f>IF($D$18="YES", (Q318), (0))</f>
        <v>0</v>
      </c>
      <c r="S318" s="33"/>
      <c r="T318" s="37"/>
      <c r="U318" s="36">
        <f>IF($D$18="YES", (T318), (0))</f>
        <v>0</v>
      </c>
      <c r="V318" s="33"/>
      <c r="W318" s="37"/>
      <c r="X318" s="36">
        <f>IF($D$18="YES", (W318), (0))</f>
        <v>0</v>
      </c>
      <c r="Y318" s="33"/>
      <c r="Z318" s="37"/>
      <c r="AA318" s="36">
        <f>IF($D$18="YES", (Z318), (0))</f>
        <v>0</v>
      </c>
      <c r="AB318" s="33"/>
      <c r="AC318" s="33"/>
      <c r="AD318" s="35"/>
      <c r="AE318" s="34"/>
      <c r="AF318" s="33"/>
      <c r="AG318" s="16">
        <f>SUM(Q318,R318,T318,U318,W318,X318,Z318,AA318)</f>
        <v>0</v>
      </c>
      <c r="AH318" s="16"/>
      <c r="AI318" s="32"/>
      <c r="AJ318" s="32">
        <f t="shared" ref="AJ318" si="515">Q318*G318</f>
        <v>0</v>
      </c>
      <c r="AK318" s="32"/>
      <c r="AL318" s="32">
        <f t="shared" ref="AL318" si="516">T318*G318</f>
        <v>0</v>
      </c>
      <c r="AM318" s="32"/>
      <c r="AN318" s="32">
        <f t="shared" ref="AN318" si="517">W318*G318</f>
        <v>0</v>
      </c>
      <c r="AO318" s="32"/>
      <c r="AP318" s="32">
        <f t="shared" ref="AP318" si="518">Z318*G318</f>
        <v>0</v>
      </c>
      <c r="AQ318" s="32"/>
      <c r="AR318" s="330">
        <f t="shared" ref="AR318" si="519">SUM(AJ318,AL318,AN318,AP318)</f>
        <v>0</v>
      </c>
      <c r="AS318" s="32"/>
      <c r="AT318" s="32"/>
      <c r="AU318" s="31">
        <f>(Q318*G318)*F318</f>
        <v>0</v>
      </c>
      <c r="AV318" s="32"/>
      <c r="AW318" s="31">
        <f>(T318*G318)*F318</f>
        <v>0</v>
      </c>
      <c r="AX318" s="32"/>
      <c r="AY318" s="31">
        <f>(W318*G318)*F318</f>
        <v>0</v>
      </c>
      <c r="AZ318" s="32"/>
      <c r="BA318" s="31">
        <f>(Z318*G318)*F318</f>
        <v>0</v>
      </c>
      <c r="BB318" s="32"/>
      <c r="BC318" s="31">
        <f>SUM(AT318:BB318)</f>
        <v>0</v>
      </c>
      <c r="BF318" s="30"/>
      <c r="BG318" s="30"/>
      <c r="BH318" s="30"/>
      <c r="BI318" s="30"/>
      <c r="BJ318" s="30"/>
      <c r="BK318" s="30"/>
      <c r="BL318" s="30"/>
      <c r="BM318" s="30">
        <f>IF($N$18&lt;BM$24,0,IF($N$18&gt;BM$25,0,$BG318))</f>
        <v>0</v>
      </c>
      <c r="BN318" s="30">
        <f>IF($N$18&lt;BN$24,0,IF($N$18&gt;BN$25,0,$BH318))</f>
        <v>0</v>
      </c>
      <c r="BO318" s="30">
        <f>IF($N$18&lt;BO$24,0,IF($N$18&gt;BO$25,0,$BI318))</f>
        <v>0</v>
      </c>
      <c r="BP318" s="30">
        <f>IF($N$18&lt;BP$24,0,IF($N$18&gt;BP$25,0,$BJ318))</f>
        <v>0</v>
      </c>
      <c r="BQ318" s="30">
        <f>IF($N$18&lt;BQ$24,0,IF($N$18&gt;BQ$25,0,$BK318))</f>
        <v>0</v>
      </c>
      <c r="BR318" s="29">
        <f>SUM(BL318:BQ318)</f>
        <v>0</v>
      </c>
      <c r="BT318" s="28" t="s">
        <v>742</v>
      </c>
    </row>
    <row r="319" spans="1:72" ht="11.25" customHeight="1">
      <c r="A319" s="45" t="s">
        <v>411</v>
      </c>
      <c r="B319" s="63"/>
      <c r="C319" s="39"/>
      <c r="D319" s="39" t="str">
        <f>BT319</f>
        <v>S/O</v>
      </c>
      <c r="E319" s="472" t="s">
        <v>101</v>
      </c>
      <c r="F319" s="473">
        <f>BR319</f>
        <v>0</v>
      </c>
      <c r="G319" s="42">
        <v>72</v>
      </c>
      <c r="H319" s="62"/>
      <c r="I319" s="68">
        <v>1764057</v>
      </c>
      <c r="J319" s="61"/>
      <c r="K319" s="351">
        <v>46174</v>
      </c>
      <c r="L319" s="352"/>
      <c r="M319" s="61"/>
      <c r="N319" s="351">
        <v>46209</v>
      </c>
      <c r="O319" s="352"/>
      <c r="P319" s="33"/>
      <c r="Q319" s="37"/>
      <c r="R319" s="36">
        <f>IF($D$18="YES", (Q319), (0))</f>
        <v>0</v>
      </c>
      <c r="S319" s="33"/>
      <c r="T319" s="37"/>
      <c r="U319" s="36">
        <f>IF($D$18="YES", (T319), (0))</f>
        <v>0</v>
      </c>
      <c r="V319" s="33"/>
      <c r="W319" s="37"/>
      <c r="X319" s="36">
        <f>IF($D$18="YES", (W319), (0))</f>
        <v>0</v>
      </c>
      <c r="Y319" s="33"/>
      <c r="Z319" s="37"/>
      <c r="AA319" s="36">
        <f>IF($D$18="YES", (Z319), (0))</f>
        <v>0</v>
      </c>
      <c r="AB319" s="33"/>
      <c r="AC319" s="33"/>
      <c r="AD319" s="35"/>
      <c r="AE319" s="34"/>
      <c r="AF319" s="33"/>
      <c r="AG319" s="16">
        <f>SUM(Q319,R319,T319,U319,W319,X319,Z319,AA319)</f>
        <v>0</v>
      </c>
      <c r="AH319" s="16"/>
      <c r="AI319" s="32"/>
      <c r="AJ319" s="32">
        <f t="shared" si="485"/>
        <v>0</v>
      </c>
      <c r="AK319" s="32"/>
      <c r="AL319" s="32">
        <f t="shared" si="478"/>
        <v>0</v>
      </c>
      <c r="AM319" s="32"/>
      <c r="AN319" s="32">
        <f t="shared" si="479"/>
        <v>0</v>
      </c>
      <c r="AO319" s="32"/>
      <c r="AP319" s="32">
        <f t="shared" si="480"/>
        <v>0</v>
      </c>
      <c r="AQ319" s="32"/>
      <c r="AR319" s="330">
        <f t="shared" si="486"/>
        <v>0</v>
      </c>
      <c r="AS319" s="32"/>
      <c r="AT319" s="32"/>
      <c r="AU319" s="31">
        <f>(Q319*G319)*F319</f>
        <v>0</v>
      </c>
      <c r="AV319" s="32"/>
      <c r="AW319" s="31">
        <f>(T319*G319)*F319</f>
        <v>0</v>
      </c>
      <c r="AX319" s="32"/>
      <c r="AY319" s="31">
        <f>(W319*G319)*F319</f>
        <v>0</v>
      </c>
      <c r="AZ319" s="32"/>
      <c r="BA319" s="31">
        <f>(Z319*G319)*F319</f>
        <v>0</v>
      </c>
      <c r="BB319" s="32"/>
      <c r="BC319" s="31">
        <f>SUM(AT319:BB319)</f>
        <v>0</v>
      </c>
      <c r="BF319" s="30"/>
      <c r="BG319" s="30"/>
      <c r="BH319" s="30"/>
      <c r="BI319" s="30"/>
      <c r="BJ319" s="30"/>
      <c r="BK319" s="30"/>
      <c r="BL319" s="30"/>
      <c r="BM319" s="30">
        <f>IF($N$18&lt;BM$24,0,IF($N$18&gt;BM$25,0,$BG319))</f>
        <v>0</v>
      </c>
      <c r="BN319" s="30">
        <f>IF($N$18&lt;BN$24,0,IF($N$18&gt;BN$25,0,$BH319))</f>
        <v>0</v>
      </c>
      <c r="BO319" s="30">
        <f>IF($N$18&lt;BO$24,0,IF($N$18&gt;BO$25,0,$BI319))</f>
        <v>0</v>
      </c>
      <c r="BP319" s="30">
        <f>IF($N$18&lt;BP$24,0,IF($N$18&gt;BP$25,0,$BJ319))</f>
        <v>0</v>
      </c>
      <c r="BQ319" s="30">
        <f>IF($N$18&lt;BQ$24,0,IF($N$18&gt;BQ$25,0,$BK319))</f>
        <v>0</v>
      </c>
      <c r="BR319" s="29">
        <f>SUM(BL319:BQ319)</f>
        <v>0</v>
      </c>
      <c r="BT319" s="28" t="s">
        <v>742</v>
      </c>
    </row>
    <row r="320" spans="1:72" ht="11.25" customHeight="1">
      <c r="A320" s="45" t="s">
        <v>412</v>
      </c>
      <c r="B320" s="63"/>
      <c r="C320" s="39"/>
      <c r="D320" s="39" t="str">
        <f>BT320</f>
        <v>S/O</v>
      </c>
      <c r="E320" s="472" t="s">
        <v>101</v>
      </c>
      <c r="F320" s="473">
        <f>BR320</f>
        <v>0</v>
      </c>
      <c r="G320" s="42">
        <v>72</v>
      </c>
      <c r="H320" s="62"/>
      <c r="I320" s="68">
        <v>1764067</v>
      </c>
      <c r="J320" s="61"/>
      <c r="K320" s="351">
        <v>46174</v>
      </c>
      <c r="L320" s="352"/>
      <c r="M320" s="61"/>
      <c r="N320" s="351">
        <v>46209</v>
      </c>
      <c r="O320" s="352"/>
      <c r="P320" s="33"/>
      <c r="Q320" s="37"/>
      <c r="R320" s="36">
        <f>IF($D$18="YES", (Q320), (0))</f>
        <v>0</v>
      </c>
      <c r="S320" s="33"/>
      <c r="T320" s="37"/>
      <c r="U320" s="36">
        <f>IF($D$18="YES", (T320), (0))</f>
        <v>0</v>
      </c>
      <c r="V320" s="33"/>
      <c r="W320" s="37"/>
      <c r="X320" s="36">
        <f>IF($D$18="YES", (W320), (0))</f>
        <v>0</v>
      </c>
      <c r="Y320" s="33"/>
      <c r="Z320" s="37"/>
      <c r="AA320" s="36">
        <f>IF($D$18="YES", (Z320), (0))</f>
        <v>0</v>
      </c>
      <c r="AB320" s="33"/>
      <c r="AC320" s="33"/>
      <c r="AD320" s="35"/>
      <c r="AE320" s="34"/>
      <c r="AF320" s="33"/>
      <c r="AG320" s="16">
        <f>SUM(Q320,R320,T320,U320,W320,X320,Z320,AA320)</f>
        <v>0</v>
      </c>
      <c r="AH320" s="16"/>
      <c r="AI320" s="32"/>
      <c r="AJ320" s="32">
        <f t="shared" si="485"/>
        <v>0</v>
      </c>
      <c r="AK320" s="32"/>
      <c r="AL320" s="32">
        <f t="shared" si="478"/>
        <v>0</v>
      </c>
      <c r="AM320" s="32"/>
      <c r="AN320" s="32">
        <f t="shared" si="479"/>
        <v>0</v>
      </c>
      <c r="AO320" s="32"/>
      <c r="AP320" s="32">
        <f t="shared" si="480"/>
        <v>0</v>
      </c>
      <c r="AQ320" s="32"/>
      <c r="AR320" s="330">
        <f t="shared" si="486"/>
        <v>0</v>
      </c>
      <c r="AS320" s="32"/>
      <c r="AT320" s="32"/>
      <c r="AU320" s="31">
        <f>(Q320*G320)*F320</f>
        <v>0</v>
      </c>
      <c r="AV320" s="32"/>
      <c r="AW320" s="31">
        <f>(T320*G320)*F320</f>
        <v>0</v>
      </c>
      <c r="AX320" s="32"/>
      <c r="AY320" s="31">
        <f>(W320*G320)*F320</f>
        <v>0</v>
      </c>
      <c r="AZ320" s="32"/>
      <c r="BA320" s="31">
        <f>(Z320*G320)*F320</f>
        <v>0</v>
      </c>
      <c r="BB320" s="32"/>
      <c r="BC320" s="31">
        <f>SUM(AT320:BB320)</f>
        <v>0</v>
      </c>
      <c r="BF320" s="30"/>
      <c r="BG320" s="30"/>
      <c r="BH320" s="30"/>
      <c r="BI320" s="30"/>
      <c r="BJ320" s="30"/>
      <c r="BK320" s="30"/>
      <c r="BL320" s="30"/>
      <c r="BM320" s="30">
        <f>IF($N$18&lt;BM$24,0,IF($N$18&gt;BM$25,0,$BG320))</f>
        <v>0</v>
      </c>
      <c r="BN320" s="30">
        <f>IF($N$18&lt;BN$24,0,IF($N$18&gt;BN$25,0,$BH320))</f>
        <v>0</v>
      </c>
      <c r="BO320" s="30">
        <f>IF($N$18&lt;BO$24,0,IF($N$18&gt;BO$25,0,$BI320))</f>
        <v>0</v>
      </c>
      <c r="BP320" s="30">
        <f>IF($N$18&lt;BP$24,0,IF($N$18&gt;BP$25,0,$BJ320))</f>
        <v>0</v>
      </c>
      <c r="BQ320" s="30">
        <f>IF($N$18&lt;BQ$24,0,IF($N$18&gt;BQ$25,0,$BK320))</f>
        <v>0</v>
      </c>
      <c r="BR320" s="29">
        <f>SUM(BL320:BQ320)</f>
        <v>0</v>
      </c>
      <c r="BT320" s="28" t="s">
        <v>742</v>
      </c>
    </row>
    <row r="321" spans="1:72" ht="11.25" customHeight="1">
      <c r="A321" s="45" t="s">
        <v>413</v>
      </c>
      <c r="B321" s="63"/>
      <c r="C321" s="39"/>
      <c r="D321" s="39" t="str">
        <f>BT321</f>
        <v>S/O</v>
      </c>
      <c r="E321" s="472" t="s">
        <v>101</v>
      </c>
      <c r="F321" s="473">
        <f>BR321</f>
        <v>0</v>
      </c>
      <c r="G321" s="42">
        <v>72</v>
      </c>
      <c r="H321" s="62"/>
      <c r="I321" s="68">
        <v>1764087</v>
      </c>
      <c r="J321" s="61"/>
      <c r="K321" s="351">
        <v>46174</v>
      </c>
      <c r="L321" s="352"/>
      <c r="M321" s="61"/>
      <c r="N321" s="351">
        <v>46209</v>
      </c>
      <c r="O321" s="352"/>
      <c r="P321" s="33"/>
      <c r="Q321" s="37"/>
      <c r="R321" s="36">
        <f>IF($D$18="YES", (Q321), (0))</f>
        <v>0</v>
      </c>
      <c r="S321" s="33"/>
      <c r="T321" s="37"/>
      <c r="U321" s="36">
        <f>IF($D$18="YES", (T321), (0))</f>
        <v>0</v>
      </c>
      <c r="V321" s="33"/>
      <c r="W321" s="37"/>
      <c r="X321" s="36">
        <f>IF($D$18="YES", (W321), (0))</f>
        <v>0</v>
      </c>
      <c r="Y321" s="33"/>
      <c r="Z321" s="37"/>
      <c r="AA321" s="36">
        <f>IF($D$18="YES", (Z321), (0))</f>
        <v>0</v>
      </c>
      <c r="AB321" s="33"/>
      <c r="AC321" s="33"/>
      <c r="AD321" s="35"/>
      <c r="AE321" s="34"/>
      <c r="AF321" s="33"/>
      <c r="AG321" s="16">
        <f>SUM(Q321,R321,T321,U321,W321,X321,Z321,AA321)</f>
        <v>0</v>
      </c>
      <c r="AH321" s="16"/>
      <c r="AI321" s="32"/>
      <c r="AJ321" s="32">
        <f t="shared" si="485"/>
        <v>0</v>
      </c>
      <c r="AK321" s="32"/>
      <c r="AL321" s="32">
        <f t="shared" si="478"/>
        <v>0</v>
      </c>
      <c r="AM321" s="32"/>
      <c r="AN321" s="32">
        <f t="shared" si="479"/>
        <v>0</v>
      </c>
      <c r="AO321" s="32"/>
      <c r="AP321" s="32">
        <f t="shared" si="480"/>
        <v>0</v>
      </c>
      <c r="AQ321" s="32"/>
      <c r="AR321" s="330">
        <f t="shared" si="486"/>
        <v>0</v>
      </c>
      <c r="AS321" s="32"/>
      <c r="AT321" s="32"/>
      <c r="AU321" s="31">
        <f>(Q321*G321)*F321</f>
        <v>0</v>
      </c>
      <c r="AV321" s="32"/>
      <c r="AW321" s="31">
        <f>(T321*G321)*F321</f>
        <v>0</v>
      </c>
      <c r="AX321" s="32"/>
      <c r="AY321" s="31">
        <f>(W321*G321)*F321</f>
        <v>0</v>
      </c>
      <c r="AZ321" s="32"/>
      <c r="BA321" s="31">
        <f>(Z321*G321)*F321</f>
        <v>0</v>
      </c>
      <c r="BB321" s="32"/>
      <c r="BC321" s="31">
        <f>SUM(AT321:BB321)</f>
        <v>0</v>
      </c>
      <c r="BF321" s="30"/>
      <c r="BG321" s="30"/>
      <c r="BH321" s="30"/>
      <c r="BI321" s="30"/>
      <c r="BJ321" s="30"/>
      <c r="BK321" s="30"/>
      <c r="BL321" s="30"/>
      <c r="BM321" s="30">
        <f>IF($N$18&lt;BM$24,0,IF($N$18&gt;BM$25,0,$BG321))</f>
        <v>0</v>
      </c>
      <c r="BN321" s="30">
        <f>IF($N$18&lt;BN$24,0,IF($N$18&gt;BN$25,0,$BH321))</f>
        <v>0</v>
      </c>
      <c r="BO321" s="30">
        <f>IF($N$18&lt;BO$24,0,IF($N$18&gt;BO$25,0,$BI321))</f>
        <v>0</v>
      </c>
      <c r="BP321" s="30">
        <f>IF($N$18&lt;BP$24,0,IF($N$18&gt;BP$25,0,$BJ321))</f>
        <v>0</v>
      </c>
      <c r="BQ321" s="30">
        <f>IF($N$18&lt;BQ$24,0,IF($N$18&gt;BQ$25,0,$BK321))</f>
        <v>0</v>
      </c>
      <c r="BR321" s="29">
        <f>SUM(BL321:BQ321)</f>
        <v>0</v>
      </c>
      <c r="BT321" s="28" t="s">
        <v>742</v>
      </c>
    </row>
    <row r="322" spans="1:72" ht="15" customHeight="1">
      <c r="A322" s="60" t="s">
        <v>414</v>
      </c>
      <c r="B322" s="59"/>
      <c r="C322" s="75"/>
      <c r="D322" s="78"/>
      <c r="E322" s="472"/>
      <c r="F322" s="473"/>
      <c r="G322" s="50"/>
      <c r="H322" s="49"/>
      <c r="I322" s="48"/>
      <c r="J322" s="16"/>
      <c r="K322" s="353"/>
      <c r="L322" s="353"/>
      <c r="M322" s="16"/>
      <c r="N322" s="353"/>
      <c r="O322" s="353"/>
      <c r="P322" s="33"/>
      <c r="Q322" s="16"/>
      <c r="R322" s="38"/>
      <c r="S322" s="33"/>
      <c r="T322" s="16"/>
      <c r="U322" s="38"/>
      <c r="V322" s="33"/>
      <c r="W322" s="16"/>
      <c r="X322" s="38"/>
      <c r="Y322" s="33"/>
      <c r="Z322" s="16"/>
      <c r="AA322" s="38"/>
      <c r="AB322" s="33"/>
      <c r="AC322" s="33"/>
      <c r="AD322" s="35"/>
      <c r="AE322" s="46"/>
      <c r="AF322" s="33"/>
      <c r="AG322" s="16">
        <f>SUM(AG323:AG331)</f>
        <v>0</v>
      </c>
      <c r="AH322" s="16"/>
      <c r="AI322" s="32"/>
      <c r="AJ322" s="32">
        <f t="shared" si="485"/>
        <v>0</v>
      </c>
      <c r="AK322" s="32"/>
      <c r="AL322" s="32">
        <f t="shared" si="478"/>
        <v>0</v>
      </c>
      <c r="AM322" s="32"/>
      <c r="AN322" s="32">
        <f t="shared" si="479"/>
        <v>0</v>
      </c>
      <c r="AO322" s="32"/>
      <c r="AP322" s="32">
        <f t="shared" si="480"/>
        <v>0</v>
      </c>
      <c r="AQ322" s="32"/>
      <c r="AR322" s="330">
        <f t="shared" si="486"/>
        <v>0</v>
      </c>
      <c r="AS322" s="32"/>
      <c r="AT322" s="32"/>
      <c r="AU322" s="31"/>
      <c r="AV322" s="32"/>
      <c r="AW322" s="31"/>
      <c r="AX322" s="32"/>
      <c r="AY322" s="31"/>
      <c r="AZ322" s="32"/>
      <c r="BA322" s="31"/>
      <c r="BB322" s="32"/>
      <c r="BC322" s="31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29"/>
      <c r="BT322" s="28" t="e">
        <v>#N/A</v>
      </c>
    </row>
    <row r="323" spans="1:72" ht="11.25" customHeight="1">
      <c r="A323" s="45" t="s">
        <v>415</v>
      </c>
      <c r="B323" s="63" t="s">
        <v>416</v>
      </c>
      <c r="C323" s="39"/>
      <c r="D323" s="39">
        <f>BT323</f>
        <v>10</v>
      </c>
      <c r="E323" s="472" t="s">
        <v>101</v>
      </c>
      <c r="F323" s="473">
        <f>BR323</f>
        <v>0</v>
      </c>
      <c r="G323" s="42">
        <v>72</v>
      </c>
      <c r="H323" s="62"/>
      <c r="I323" s="68">
        <v>1764407</v>
      </c>
      <c r="J323" s="61"/>
      <c r="K323" s="351">
        <v>46174</v>
      </c>
      <c r="L323" s="352"/>
      <c r="M323" s="61"/>
      <c r="N323" s="351">
        <v>46209</v>
      </c>
      <c r="O323" s="352"/>
      <c r="P323" s="33"/>
      <c r="Q323" s="37"/>
      <c r="R323" s="36">
        <f>IF($D$18="YES", (Q323), (0))</f>
        <v>0</v>
      </c>
      <c r="S323" s="33"/>
      <c r="T323" s="37"/>
      <c r="U323" s="36">
        <f>IF($D$18="YES", (T323), (0))</f>
        <v>0</v>
      </c>
      <c r="V323" s="33"/>
      <c r="W323" s="37"/>
      <c r="X323" s="36">
        <f>IF($D$18="YES", (W323), (0))</f>
        <v>0</v>
      </c>
      <c r="Y323" s="33"/>
      <c r="Z323" s="37"/>
      <c r="AA323" s="36">
        <f>IF($D$18="YES", (Z323), (0))</f>
        <v>0</v>
      </c>
      <c r="AB323" s="33"/>
      <c r="AC323" s="33"/>
      <c r="AD323" s="35"/>
      <c r="AE323" s="34"/>
      <c r="AF323" s="33"/>
      <c r="AG323" s="16">
        <f>SUM(Q323,R323,T323,U323,W323,X323,Z323,AA323)</f>
        <v>0</v>
      </c>
      <c r="AH323" s="16"/>
      <c r="AI323" s="32"/>
      <c r="AJ323" s="32">
        <f t="shared" si="485"/>
        <v>0</v>
      </c>
      <c r="AK323" s="32"/>
      <c r="AL323" s="32">
        <f t="shared" si="478"/>
        <v>0</v>
      </c>
      <c r="AM323" s="32"/>
      <c r="AN323" s="32">
        <f t="shared" si="479"/>
        <v>0</v>
      </c>
      <c r="AO323" s="32"/>
      <c r="AP323" s="32">
        <f t="shared" si="480"/>
        <v>0</v>
      </c>
      <c r="AQ323" s="32"/>
      <c r="AR323" s="330">
        <f t="shared" si="486"/>
        <v>0</v>
      </c>
      <c r="AS323" s="32"/>
      <c r="AT323" s="32"/>
      <c r="AU323" s="31">
        <f>(Q323*G323)*F323</f>
        <v>0</v>
      </c>
      <c r="AV323" s="32"/>
      <c r="AW323" s="31">
        <f>(T323*G323)*F323</f>
        <v>0</v>
      </c>
      <c r="AX323" s="32"/>
      <c r="AY323" s="31">
        <f>(W323*G323)*F323</f>
        <v>0</v>
      </c>
      <c r="AZ323" s="32"/>
      <c r="BA323" s="31">
        <f>(Z323*G323)*F323</f>
        <v>0</v>
      </c>
      <c r="BB323" s="32"/>
      <c r="BC323" s="31">
        <f>SUM(AT323:BB323)</f>
        <v>0</v>
      </c>
      <c r="BF323" s="30"/>
      <c r="BG323" s="30"/>
      <c r="BH323" s="30"/>
      <c r="BI323" s="30"/>
      <c r="BJ323" s="30"/>
      <c r="BK323" s="30"/>
      <c r="BL323" s="30"/>
      <c r="BM323" s="30">
        <f>IF($N$18&lt;BM$24,0,IF($N$18&gt;BM$25,0,$BG323))</f>
        <v>0</v>
      </c>
      <c r="BN323" s="30">
        <f>IF($N$18&lt;BN$24,0,IF($N$18&gt;BN$25,0,$BH323))</f>
        <v>0</v>
      </c>
      <c r="BO323" s="30">
        <f>IF($N$18&lt;BO$24,0,IF($N$18&gt;BO$25,0,$BI323))</f>
        <v>0</v>
      </c>
      <c r="BP323" s="30">
        <f>IF($N$18&lt;BP$24,0,IF($N$18&gt;BP$25,0,$BJ323))</f>
        <v>0</v>
      </c>
      <c r="BQ323" s="30">
        <f>IF($N$18&lt;BQ$24,0,IF($N$18&gt;BQ$25,0,$BK323))</f>
        <v>0</v>
      </c>
      <c r="BR323" s="29">
        <f>SUM(BL323:BQ323)</f>
        <v>0</v>
      </c>
      <c r="BT323" s="28">
        <v>10</v>
      </c>
    </row>
    <row r="324" spans="1:72" ht="11.25" customHeight="1">
      <c r="A324" s="45" t="s">
        <v>417</v>
      </c>
      <c r="B324" s="63"/>
      <c r="C324" s="39"/>
      <c r="D324" s="39">
        <f>BT324</f>
        <v>4</v>
      </c>
      <c r="E324" s="472" t="s">
        <v>101</v>
      </c>
      <c r="F324" s="473">
        <f>BR324</f>
        <v>0</v>
      </c>
      <c r="G324" s="42">
        <v>72</v>
      </c>
      <c r="H324" s="62"/>
      <c r="I324" s="68">
        <v>1764557</v>
      </c>
      <c r="J324" s="61"/>
      <c r="K324" s="351">
        <v>46174</v>
      </c>
      <c r="L324" s="352"/>
      <c r="M324" s="61"/>
      <c r="N324" s="351">
        <v>46209</v>
      </c>
      <c r="O324" s="352"/>
      <c r="P324" s="33"/>
      <c r="Q324" s="37"/>
      <c r="R324" s="36">
        <f>IF($D$18="YES", (Q324), (0))</f>
        <v>0</v>
      </c>
      <c r="S324" s="33"/>
      <c r="T324" s="37"/>
      <c r="U324" s="36">
        <f>IF($D$18="YES", (T324), (0))</f>
        <v>0</v>
      </c>
      <c r="V324" s="33"/>
      <c r="W324" s="37"/>
      <c r="X324" s="36">
        <f>IF($D$18="YES", (W324), (0))</f>
        <v>0</v>
      </c>
      <c r="Y324" s="33"/>
      <c r="Z324" s="37"/>
      <c r="AA324" s="36">
        <f>IF($D$18="YES", (Z324), (0))</f>
        <v>0</v>
      </c>
      <c r="AB324" s="33"/>
      <c r="AC324" s="33"/>
      <c r="AD324" s="35"/>
      <c r="AE324" s="34"/>
      <c r="AF324" s="33"/>
      <c r="AG324" s="16">
        <f>SUM(Q324,R324,T324,U324,W324,X324,Z324,AA324)</f>
        <v>0</v>
      </c>
      <c r="AH324" s="16"/>
      <c r="AI324" s="32"/>
      <c r="AJ324" s="32">
        <f t="shared" si="485"/>
        <v>0</v>
      </c>
      <c r="AK324" s="32"/>
      <c r="AL324" s="32">
        <f t="shared" si="478"/>
        <v>0</v>
      </c>
      <c r="AM324" s="32"/>
      <c r="AN324" s="32">
        <f t="shared" si="479"/>
        <v>0</v>
      </c>
      <c r="AO324" s="32"/>
      <c r="AP324" s="32">
        <f t="shared" si="480"/>
        <v>0</v>
      </c>
      <c r="AQ324" s="32"/>
      <c r="AR324" s="330">
        <f t="shared" si="486"/>
        <v>0</v>
      </c>
      <c r="AS324" s="32"/>
      <c r="AT324" s="32"/>
      <c r="AU324" s="31">
        <f>(Q324*G324)*F324</f>
        <v>0</v>
      </c>
      <c r="AV324" s="32"/>
      <c r="AW324" s="31">
        <f>(T324*G324)*F324</f>
        <v>0</v>
      </c>
      <c r="AX324" s="32"/>
      <c r="AY324" s="31">
        <f>(W324*G324)*F324</f>
        <v>0</v>
      </c>
      <c r="AZ324" s="32"/>
      <c r="BA324" s="31">
        <f>(Z324*G324)*F324</f>
        <v>0</v>
      </c>
      <c r="BB324" s="32"/>
      <c r="BC324" s="31">
        <f>SUM(AT324:BB324)</f>
        <v>0</v>
      </c>
      <c r="BF324" s="30"/>
      <c r="BG324" s="30"/>
      <c r="BH324" s="30"/>
      <c r="BI324" s="30"/>
      <c r="BJ324" s="30"/>
      <c r="BK324" s="30"/>
      <c r="BL324" s="30"/>
      <c r="BM324" s="30">
        <f>IF($N$18&lt;BM$24,0,IF($N$18&gt;BM$25,0,$BG324))</f>
        <v>0</v>
      </c>
      <c r="BN324" s="30">
        <f>IF($N$18&lt;BN$24,0,IF($N$18&gt;BN$25,0,$BH324))</f>
        <v>0</v>
      </c>
      <c r="BO324" s="30">
        <f>IF($N$18&lt;BO$24,0,IF($N$18&gt;BO$25,0,$BI324))</f>
        <v>0</v>
      </c>
      <c r="BP324" s="30">
        <f>IF($N$18&lt;BP$24,0,IF($N$18&gt;BP$25,0,$BJ324))</f>
        <v>0</v>
      </c>
      <c r="BQ324" s="30">
        <f>IF($N$18&lt;BQ$24,0,IF($N$18&gt;BQ$25,0,$BK324))</f>
        <v>0</v>
      </c>
      <c r="BR324" s="29">
        <f>SUM(BL324:BQ324)</f>
        <v>0</v>
      </c>
      <c r="BT324" s="28">
        <v>4</v>
      </c>
    </row>
    <row r="325" spans="1:72" ht="11.25" customHeight="1">
      <c r="A325" s="45" t="s">
        <v>418</v>
      </c>
      <c r="B325" s="63"/>
      <c r="C325" s="39"/>
      <c r="D325" s="39">
        <f>BT325</f>
        <v>16</v>
      </c>
      <c r="E325" s="472" t="s">
        <v>101</v>
      </c>
      <c r="F325" s="473">
        <f>BR325</f>
        <v>0</v>
      </c>
      <c r="G325" s="42">
        <v>72</v>
      </c>
      <c r="H325" s="62"/>
      <c r="I325" s="68">
        <v>1764707</v>
      </c>
      <c r="J325" s="61"/>
      <c r="K325" s="351">
        <v>46174</v>
      </c>
      <c r="L325" s="352"/>
      <c r="M325" s="61"/>
      <c r="N325" s="351">
        <v>46209</v>
      </c>
      <c r="O325" s="352"/>
      <c r="P325" s="33"/>
      <c r="Q325" s="37"/>
      <c r="R325" s="36">
        <f>IF($D$18="YES", (Q325), (0))</f>
        <v>0</v>
      </c>
      <c r="S325" s="33"/>
      <c r="T325" s="37"/>
      <c r="U325" s="36">
        <f>IF($D$18="YES", (T325), (0))</f>
        <v>0</v>
      </c>
      <c r="V325" s="33"/>
      <c r="W325" s="37"/>
      <c r="X325" s="36">
        <f>IF($D$18="YES", (W325), (0))</f>
        <v>0</v>
      </c>
      <c r="Y325" s="33"/>
      <c r="Z325" s="37"/>
      <c r="AA325" s="36">
        <f>IF($D$18="YES", (Z325), (0))</f>
        <v>0</v>
      </c>
      <c r="AB325" s="33"/>
      <c r="AC325" s="33"/>
      <c r="AD325" s="35"/>
      <c r="AE325" s="34"/>
      <c r="AF325" s="33"/>
      <c r="AG325" s="16">
        <f>SUM(Q325,R325,T325,U325,W325,X325,Z325,AA325)</f>
        <v>0</v>
      </c>
      <c r="AH325" s="16"/>
      <c r="AI325" s="32"/>
      <c r="AJ325" s="32">
        <f t="shared" si="485"/>
        <v>0</v>
      </c>
      <c r="AK325" s="32"/>
      <c r="AL325" s="32">
        <f t="shared" si="478"/>
        <v>0</v>
      </c>
      <c r="AM325" s="32"/>
      <c r="AN325" s="32">
        <f t="shared" si="479"/>
        <v>0</v>
      </c>
      <c r="AO325" s="32"/>
      <c r="AP325" s="32">
        <f t="shared" si="480"/>
        <v>0</v>
      </c>
      <c r="AQ325" s="32"/>
      <c r="AR325" s="330">
        <f t="shared" si="486"/>
        <v>0</v>
      </c>
      <c r="AS325" s="32"/>
      <c r="AT325" s="32"/>
      <c r="AU325" s="31">
        <f>(Q325*G325)*F325</f>
        <v>0</v>
      </c>
      <c r="AV325" s="32"/>
      <c r="AW325" s="31">
        <f>(T325*G325)*F325</f>
        <v>0</v>
      </c>
      <c r="AX325" s="32"/>
      <c r="AY325" s="31">
        <f>(W325*G325)*F325</f>
        <v>0</v>
      </c>
      <c r="AZ325" s="32"/>
      <c r="BA325" s="31">
        <f>(Z325*G325)*F325</f>
        <v>0</v>
      </c>
      <c r="BB325" s="32"/>
      <c r="BC325" s="31">
        <f>SUM(AT325:BB325)</f>
        <v>0</v>
      </c>
      <c r="BF325" s="30"/>
      <c r="BG325" s="30"/>
      <c r="BH325" s="30"/>
      <c r="BI325" s="30"/>
      <c r="BJ325" s="30"/>
      <c r="BK325" s="30"/>
      <c r="BL325" s="30"/>
      <c r="BM325" s="30">
        <f>IF($N$18&lt;BM$24,0,IF($N$18&gt;BM$25,0,$BG325))</f>
        <v>0</v>
      </c>
      <c r="BN325" s="30">
        <f>IF($N$18&lt;BN$24,0,IF($N$18&gt;BN$25,0,$BH325))</f>
        <v>0</v>
      </c>
      <c r="BO325" s="30">
        <f>IF($N$18&lt;BO$24,0,IF($N$18&gt;BO$25,0,$BI325))</f>
        <v>0</v>
      </c>
      <c r="BP325" s="30">
        <f>IF($N$18&lt;BP$24,0,IF($N$18&gt;BP$25,0,$BJ325))</f>
        <v>0</v>
      </c>
      <c r="BQ325" s="30">
        <f>IF($N$18&lt;BQ$24,0,IF($N$18&gt;BQ$25,0,$BK325))</f>
        <v>0</v>
      </c>
      <c r="BR325" s="29">
        <f>SUM(BL325:BQ325)</f>
        <v>0</v>
      </c>
      <c r="BT325" s="28">
        <v>16</v>
      </c>
    </row>
    <row r="326" spans="1:72" ht="11.25" customHeight="1">
      <c r="A326" s="77" t="s">
        <v>419</v>
      </c>
      <c r="B326" s="76"/>
      <c r="C326" s="75"/>
      <c r="D326" s="52"/>
      <c r="E326" s="472"/>
      <c r="F326" s="473"/>
      <c r="G326" s="50"/>
      <c r="H326" s="49"/>
      <c r="I326" s="48"/>
      <c r="J326" s="16"/>
      <c r="K326" s="353"/>
      <c r="L326" s="353"/>
      <c r="M326" s="16"/>
      <c r="N326" s="353"/>
      <c r="O326" s="353"/>
      <c r="P326" s="33"/>
      <c r="Q326" s="16"/>
      <c r="R326" s="64"/>
      <c r="S326" s="33"/>
      <c r="T326" s="16"/>
      <c r="U326" s="64"/>
      <c r="V326" s="33"/>
      <c r="W326" s="16"/>
      <c r="X326" s="64"/>
      <c r="Y326" s="33"/>
      <c r="Z326" s="16"/>
      <c r="AA326" s="64"/>
      <c r="AB326" s="33"/>
      <c r="AC326" s="33"/>
      <c r="AD326" s="47"/>
      <c r="AE326" s="46"/>
      <c r="AF326" s="33"/>
      <c r="AG326" s="16">
        <f>SUM(AG327:AG328)</f>
        <v>0</v>
      </c>
      <c r="AH326" s="16"/>
      <c r="AI326" s="32"/>
      <c r="AJ326" s="32">
        <f t="shared" si="485"/>
        <v>0</v>
      </c>
      <c r="AK326" s="32"/>
      <c r="AL326" s="32">
        <f t="shared" si="478"/>
        <v>0</v>
      </c>
      <c r="AM326" s="32"/>
      <c r="AN326" s="32">
        <f t="shared" si="479"/>
        <v>0</v>
      </c>
      <c r="AO326" s="32"/>
      <c r="AP326" s="32">
        <f t="shared" si="480"/>
        <v>0</v>
      </c>
      <c r="AQ326" s="32"/>
      <c r="AR326" s="330">
        <f t="shared" si="486"/>
        <v>0</v>
      </c>
      <c r="AS326" s="32"/>
      <c r="AT326" s="32"/>
      <c r="AU326" s="31"/>
      <c r="AV326" s="32"/>
      <c r="AW326" s="31"/>
      <c r="AX326" s="32"/>
      <c r="AY326" s="31"/>
      <c r="AZ326" s="32"/>
      <c r="BA326" s="31"/>
      <c r="BB326" s="32"/>
      <c r="BC326" s="31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29"/>
      <c r="BT326" s="28" t="e">
        <v>#N/A</v>
      </c>
    </row>
    <row r="327" spans="1:72" ht="11.25" customHeight="1">
      <c r="A327" s="45" t="s">
        <v>420</v>
      </c>
      <c r="B327" s="63" t="s">
        <v>421</v>
      </c>
      <c r="C327" s="39"/>
      <c r="D327" s="39">
        <f>BT327</f>
        <v>15</v>
      </c>
      <c r="E327" s="472" t="s">
        <v>101</v>
      </c>
      <c r="F327" s="473">
        <f>BR327</f>
        <v>0</v>
      </c>
      <c r="G327" s="42">
        <v>72</v>
      </c>
      <c r="H327" s="62"/>
      <c r="I327" s="68">
        <v>1764517</v>
      </c>
      <c r="J327" s="61"/>
      <c r="K327" s="351">
        <v>46174</v>
      </c>
      <c r="L327" s="352"/>
      <c r="M327" s="61"/>
      <c r="N327" s="351">
        <v>46209</v>
      </c>
      <c r="O327" s="352"/>
      <c r="P327" s="33"/>
      <c r="Q327" s="37"/>
      <c r="R327" s="36">
        <f>IF($D$18="YES", (Q327), (0))</f>
        <v>0</v>
      </c>
      <c r="S327" s="33"/>
      <c r="T327" s="37"/>
      <c r="U327" s="36">
        <f>IF($D$18="YES", (T327), (0))</f>
        <v>0</v>
      </c>
      <c r="V327" s="33"/>
      <c r="W327" s="37"/>
      <c r="X327" s="36">
        <f>IF($D$18="YES", (W327), (0))</f>
        <v>0</v>
      </c>
      <c r="Y327" s="33"/>
      <c r="Z327" s="37"/>
      <c r="AA327" s="36">
        <f>IF($D$18="YES", (Z327), (0))</f>
        <v>0</v>
      </c>
      <c r="AB327" s="33"/>
      <c r="AC327" s="33"/>
      <c r="AD327" s="35"/>
      <c r="AE327" s="34"/>
      <c r="AF327" s="33"/>
      <c r="AG327" s="16">
        <f>SUM(Q327,R327,T327,U327,W327,X327,Z327,AA327)</f>
        <v>0</v>
      </c>
      <c r="AH327" s="16"/>
      <c r="AI327" s="32"/>
      <c r="AJ327" s="32">
        <f t="shared" si="485"/>
        <v>0</v>
      </c>
      <c r="AK327" s="32"/>
      <c r="AL327" s="32">
        <f t="shared" si="478"/>
        <v>0</v>
      </c>
      <c r="AM327" s="32"/>
      <c r="AN327" s="32">
        <f t="shared" si="479"/>
        <v>0</v>
      </c>
      <c r="AO327" s="32"/>
      <c r="AP327" s="32">
        <f t="shared" si="480"/>
        <v>0</v>
      </c>
      <c r="AQ327" s="32"/>
      <c r="AR327" s="330">
        <f t="shared" si="486"/>
        <v>0</v>
      </c>
      <c r="AS327" s="32"/>
      <c r="AT327" s="32"/>
      <c r="AU327" s="31">
        <f>(Q327*G327)*F327</f>
        <v>0</v>
      </c>
      <c r="AV327" s="32"/>
      <c r="AW327" s="31">
        <f>(T327*G327)*F327</f>
        <v>0</v>
      </c>
      <c r="AX327" s="32"/>
      <c r="AY327" s="31">
        <f>(W327*G327)*F327</f>
        <v>0</v>
      </c>
      <c r="AZ327" s="32"/>
      <c r="BA327" s="31">
        <f>(Z327*G327)*F327</f>
        <v>0</v>
      </c>
      <c r="BB327" s="32"/>
      <c r="BC327" s="31">
        <f>SUM(AT327:BB327)</f>
        <v>0</v>
      </c>
      <c r="BF327" s="30"/>
      <c r="BG327" s="30"/>
      <c r="BH327" s="30"/>
      <c r="BI327" s="30"/>
      <c r="BJ327" s="30"/>
      <c r="BK327" s="30"/>
      <c r="BL327" s="30"/>
      <c r="BM327" s="30">
        <f>IF($N$18&lt;BM$24,0,IF($N$18&gt;BM$25,0,$BG327))</f>
        <v>0</v>
      </c>
      <c r="BN327" s="30">
        <f>IF($N$18&lt;BN$24,0,IF($N$18&gt;BN$25,0,$BH327))</f>
        <v>0</v>
      </c>
      <c r="BO327" s="30">
        <f>IF($N$18&lt;BO$24,0,IF($N$18&gt;BO$25,0,$BI327))</f>
        <v>0</v>
      </c>
      <c r="BP327" s="30">
        <f>IF($N$18&lt;BP$24,0,IF($N$18&gt;BP$25,0,$BJ327))</f>
        <v>0</v>
      </c>
      <c r="BQ327" s="30">
        <f>IF($N$18&lt;BQ$24,0,IF($N$18&gt;BQ$25,0,$BK327))</f>
        <v>0</v>
      </c>
      <c r="BR327" s="29">
        <f>SUM(BL327:BQ327)</f>
        <v>0</v>
      </c>
      <c r="BT327" s="28">
        <v>15</v>
      </c>
    </row>
    <row r="328" spans="1:72" ht="11.25" customHeight="1">
      <c r="A328" s="45" t="s">
        <v>422</v>
      </c>
      <c r="B328" s="63" t="s">
        <v>423</v>
      </c>
      <c r="C328" s="39"/>
      <c r="D328" s="39">
        <f>BT328</f>
        <v>12</v>
      </c>
      <c r="E328" s="472" t="s">
        <v>101</v>
      </c>
      <c r="F328" s="473">
        <f>BR328</f>
        <v>0</v>
      </c>
      <c r="G328" s="42">
        <v>72</v>
      </c>
      <c r="H328" s="62"/>
      <c r="I328" s="68">
        <v>1764747</v>
      </c>
      <c r="J328" s="61"/>
      <c r="K328" s="351">
        <v>46174</v>
      </c>
      <c r="L328" s="352"/>
      <c r="M328" s="61"/>
      <c r="N328" s="351">
        <v>46209</v>
      </c>
      <c r="O328" s="352"/>
      <c r="P328" s="33"/>
      <c r="Q328" s="37"/>
      <c r="R328" s="36">
        <f>IF($D$18="YES", (Q328), (0))</f>
        <v>0</v>
      </c>
      <c r="S328" s="33"/>
      <c r="T328" s="37"/>
      <c r="U328" s="36">
        <f>IF($D$18="YES", (T328), (0))</f>
        <v>0</v>
      </c>
      <c r="V328" s="33"/>
      <c r="W328" s="37"/>
      <c r="X328" s="36">
        <f>IF($D$18="YES", (W328), (0))</f>
        <v>0</v>
      </c>
      <c r="Y328" s="33"/>
      <c r="Z328" s="37"/>
      <c r="AA328" s="36">
        <f>IF($D$18="YES", (Z328), (0))</f>
        <v>0</v>
      </c>
      <c r="AB328" s="33"/>
      <c r="AC328" s="33"/>
      <c r="AD328" s="35"/>
      <c r="AE328" s="34"/>
      <c r="AF328" s="33"/>
      <c r="AG328" s="16">
        <f>SUM(Q328,R328,T328,U328,W328,X328,Z328,AA328)</f>
        <v>0</v>
      </c>
      <c r="AH328" s="16"/>
      <c r="AI328" s="32"/>
      <c r="AJ328" s="32">
        <f t="shared" si="485"/>
        <v>0</v>
      </c>
      <c r="AK328" s="32"/>
      <c r="AL328" s="32">
        <f t="shared" si="478"/>
        <v>0</v>
      </c>
      <c r="AM328" s="32"/>
      <c r="AN328" s="32">
        <f t="shared" si="479"/>
        <v>0</v>
      </c>
      <c r="AO328" s="32"/>
      <c r="AP328" s="32">
        <f t="shared" si="480"/>
        <v>0</v>
      </c>
      <c r="AQ328" s="32"/>
      <c r="AR328" s="330">
        <f t="shared" si="486"/>
        <v>0</v>
      </c>
      <c r="AS328" s="32"/>
      <c r="AT328" s="32"/>
      <c r="AU328" s="31">
        <f>(Q328*G328)*F328</f>
        <v>0</v>
      </c>
      <c r="AV328" s="32"/>
      <c r="AW328" s="31">
        <f>(T328*G328)*F328</f>
        <v>0</v>
      </c>
      <c r="AX328" s="32"/>
      <c r="AY328" s="31">
        <f>(W328*G328)*F328</f>
        <v>0</v>
      </c>
      <c r="AZ328" s="32"/>
      <c r="BA328" s="31">
        <f>(Z328*G328)*F328</f>
        <v>0</v>
      </c>
      <c r="BB328" s="32"/>
      <c r="BC328" s="31">
        <f>SUM(AT328:BB328)</f>
        <v>0</v>
      </c>
      <c r="BF328" s="30"/>
      <c r="BG328" s="30"/>
      <c r="BH328" s="30"/>
      <c r="BI328" s="30"/>
      <c r="BJ328" s="30"/>
      <c r="BK328" s="30"/>
      <c r="BL328" s="30"/>
      <c r="BM328" s="30">
        <f>IF($N$18&lt;BM$24,0,IF($N$18&gt;BM$25,0,$BG328))</f>
        <v>0</v>
      </c>
      <c r="BN328" s="30">
        <f>IF($N$18&lt;BN$24,0,IF($N$18&gt;BN$25,0,$BH328))</f>
        <v>0</v>
      </c>
      <c r="BO328" s="30">
        <f>IF($N$18&lt;BO$24,0,IF($N$18&gt;BO$25,0,$BI328))</f>
        <v>0</v>
      </c>
      <c r="BP328" s="30">
        <f>IF($N$18&lt;BP$24,0,IF($N$18&gt;BP$25,0,$BJ328))</f>
        <v>0</v>
      </c>
      <c r="BQ328" s="30">
        <f>IF($N$18&lt;BQ$24,0,IF($N$18&gt;BQ$25,0,$BK328))</f>
        <v>0</v>
      </c>
      <c r="BR328" s="29">
        <f>SUM(BL328:BQ328)</f>
        <v>0</v>
      </c>
      <c r="BT328" s="28">
        <v>12</v>
      </c>
    </row>
    <row r="329" spans="1:72" ht="11.25" customHeight="1">
      <c r="A329" s="77" t="s">
        <v>424</v>
      </c>
      <c r="B329" s="76"/>
      <c r="C329" s="75"/>
      <c r="D329" s="52"/>
      <c r="E329" s="472"/>
      <c r="F329" s="473"/>
      <c r="G329" s="50"/>
      <c r="H329" s="49"/>
      <c r="I329" s="48"/>
      <c r="J329" s="16"/>
      <c r="K329" s="353"/>
      <c r="L329" s="353"/>
      <c r="M329" s="16"/>
      <c r="N329" s="353"/>
      <c r="O329" s="353"/>
      <c r="P329" s="33"/>
      <c r="Q329" s="16"/>
      <c r="R329" s="64"/>
      <c r="S329" s="33"/>
      <c r="T329" s="16"/>
      <c r="U329" s="64"/>
      <c r="V329" s="33"/>
      <c r="W329" s="16"/>
      <c r="X329" s="64"/>
      <c r="Y329" s="33"/>
      <c r="Z329" s="16"/>
      <c r="AA329" s="64"/>
      <c r="AB329" s="33"/>
      <c r="AC329" s="33"/>
      <c r="AD329" s="47"/>
      <c r="AE329" s="46"/>
      <c r="AF329" s="33"/>
      <c r="AG329" s="16">
        <f>SUM(AG330:AG331)</f>
        <v>0</v>
      </c>
      <c r="AH329" s="16"/>
      <c r="AI329" s="32"/>
      <c r="AJ329" s="32">
        <f t="shared" ref="AJ329:AJ330" si="520">Q329*G329</f>
        <v>0</v>
      </c>
      <c r="AK329" s="32"/>
      <c r="AL329" s="32">
        <f t="shared" ref="AL329:AL330" si="521">T329*G329</f>
        <v>0</v>
      </c>
      <c r="AM329" s="32"/>
      <c r="AN329" s="32">
        <f t="shared" ref="AN329:AN330" si="522">W329*G329</f>
        <v>0</v>
      </c>
      <c r="AO329" s="32"/>
      <c r="AP329" s="32">
        <f t="shared" ref="AP329:AP330" si="523">Z329*G329</f>
        <v>0</v>
      </c>
      <c r="AQ329" s="32"/>
      <c r="AR329" s="330">
        <f t="shared" ref="AR329:AR330" si="524">SUM(AJ329,AL329,AN329,AP329)</f>
        <v>0</v>
      </c>
      <c r="AS329" s="32"/>
      <c r="AT329" s="32"/>
      <c r="AU329" s="31"/>
      <c r="AV329" s="32"/>
      <c r="AW329" s="31"/>
      <c r="AX329" s="32"/>
      <c r="AY329" s="31"/>
      <c r="AZ329" s="32"/>
      <c r="BA329" s="31"/>
      <c r="BB329" s="32"/>
      <c r="BC329" s="31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29"/>
      <c r="BT329" s="28" t="e">
        <v>#N/A</v>
      </c>
    </row>
    <row r="330" spans="1:72" ht="11.25" customHeight="1">
      <c r="A330" s="45" t="s">
        <v>425</v>
      </c>
      <c r="B330" s="63"/>
      <c r="C330" s="43" t="s">
        <v>76</v>
      </c>
      <c r="D330" s="39">
        <f>BT330</f>
        <v>9</v>
      </c>
      <c r="E330" s="472" t="s">
        <v>101</v>
      </c>
      <c r="F330" s="473">
        <f>BR330</f>
        <v>0</v>
      </c>
      <c r="G330" s="42">
        <v>72</v>
      </c>
      <c r="H330" s="62"/>
      <c r="I330" s="68">
        <v>1764727</v>
      </c>
      <c r="J330" s="61"/>
      <c r="K330" s="351">
        <v>46174</v>
      </c>
      <c r="L330" s="352"/>
      <c r="M330" s="61"/>
      <c r="N330" s="351">
        <v>46209</v>
      </c>
      <c r="O330" s="352"/>
      <c r="P330" s="33"/>
      <c r="Q330" s="37"/>
      <c r="R330" s="36">
        <f>IF($D$18="YES", (Q330), (0))</f>
        <v>0</v>
      </c>
      <c r="S330" s="33"/>
      <c r="T330" s="37"/>
      <c r="U330" s="36">
        <f>IF($D$18="YES", (T330), (0))</f>
        <v>0</v>
      </c>
      <c r="V330" s="33"/>
      <c r="W330" s="37"/>
      <c r="X330" s="36">
        <f>IF($D$18="YES", (W330), (0))</f>
        <v>0</v>
      </c>
      <c r="Y330" s="33"/>
      <c r="Z330" s="37"/>
      <c r="AA330" s="36">
        <f>IF($D$18="YES", (Z330), (0))</f>
        <v>0</v>
      </c>
      <c r="AB330" s="33"/>
      <c r="AC330" s="33"/>
      <c r="AD330" s="35"/>
      <c r="AE330" s="34"/>
      <c r="AF330" s="33"/>
      <c r="AG330" s="16">
        <f>SUM(Q330,R330,T330,U330,W330,X330,Z330,AA330)</f>
        <v>0</v>
      </c>
      <c r="AH330" s="16"/>
      <c r="AI330" s="32"/>
      <c r="AJ330" s="32">
        <f t="shared" si="520"/>
        <v>0</v>
      </c>
      <c r="AK330" s="32"/>
      <c r="AL330" s="32">
        <f t="shared" si="521"/>
        <v>0</v>
      </c>
      <c r="AM330" s="32"/>
      <c r="AN330" s="32">
        <f t="shared" si="522"/>
        <v>0</v>
      </c>
      <c r="AO330" s="32"/>
      <c r="AP330" s="32">
        <f t="shared" si="523"/>
        <v>0</v>
      </c>
      <c r="AQ330" s="32"/>
      <c r="AR330" s="330">
        <f t="shared" si="524"/>
        <v>0</v>
      </c>
      <c r="AS330" s="32"/>
      <c r="AT330" s="32"/>
      <c r="AU330" s="31">
        <f>(Q330*G330)*F330</f>
        <v>0</v>
      </c>
      <c r="AV330" s="32"/>
      <c r="AW330" s="31">
        <f>(T330*G330)*F330</f>
        <v>0</v>
      </c>
      <c r="AX330" s="32"/>
      <c r="AY330" s="31">
        <f>(W330*G330)*F330</f>
        <v>0</v>
      </c>
      <c r="AZ330" s="32"/>
      <c r="BA330" s="31">
        <f>(Z330*G330)*F330</f>
        <v>0</v>
      </c>
      <c r="BB330" s="32"/>
      <c r="BC330" s="31">
        <f>SUM(AT330:BB330)</f>
        <v>0</v>
      </c>
      <c r="BF330" s="30"/>
      <c r="BG330" s="30"/>
      <c r="BH330" s="30"/>
      <c r="BI330" s="30"/>
      <c r="BJ330" s="30"/>
      <c r="BK330" s="30"/>
      <c r="BL330" s="30"/>
      <c r="BM330" s="30">
        <f>IF($N$18&lt;BM$24,0,IF($N$18&gt;BM$25,0,$BG330))</f>
        <v>0</v>
      </c>
      <c r="BN330" s="30">
        <f>IF($N$18&lt;BN$24,0,IF($N$18&gt;BN$25,0,$BH330))</f>
        <v>0</v>
      </c>
      <c r="BO330" s="30">
        <f>IF($N$18&lt;BO$24,0,IF($N$18&gt;BO$25,0,$BI330))</f>
        <v>0</v>
      </c>
      <c r="BP330" s="30">
        <f>IF($N$18&lt;BP$24,0,IF($N$18&gt;BP$25,0,$BJ330))</f>
        <v>0</v>
      </c>
      <c r="BQ330" s="30">
        <f>IF($N$18&lt;BQ$24,0,IF($N$18&gt;BQ$25,0,$BK330))</f>
        <v>0</v>
      </c>
      <c r="BR330" s="29">
        <f>SUM(BL330:BQ330)</f>
        <v>0</v>
      </c>
      <c r="BT330" s="28">
        <v>9</v>
      </c>
    </row>
    <row r="331" spans="1:72" ht="11.25" customHeight="1">
      <c r="A331" s="45" t="s">
        <v>426</v>
      </c>
      <c r="B331" s="63"/>
      <c r="C331" s="43" t="s">
        <v>76</v>
      </c>
      <c r="D331" s="39">
        <f>BT331</f>
        <v>16</v>
      </c>
      <c r="E331" s="472" t="s">
        <v>101</v>
      </c>
      <c r="F331" s="473">
        <f>BR331</f>
        <v>0</v>
      </c>
      <c r="G331" s="42">
        <v>72</v>
      </c>
      <c r="H331" s="62"/>
      <c r="I331" s="68">
        <v>1764717</v>
      </c>
      <c r="J331" s="61"/>
      <c r="K331" s="351">
        <v>46174</v>
      </c>
      <c r="L331" s="352"/>
      <c r="M331" s="61"/>
      <c r="N331" s="351">
        <v>46209</v>
      </c>
      <c r="O331" s="352"/>
      <c r="P331" s="33"/>
      <c r="Q331" s="37"/>
      <c r="R331" s="36">
        <f>IF($D$18="YES", (Q331), (0))</f>
        <v>0</v>
      </c>
      <c r="S331" s="33"/>
      <c r="T331" s="37"/>
      <c r="U331" s="36">
        <f>IF($D$18="YES", (T331), (0))</f>
        <v>0</v>
      </c>
      <c r="V331" s="33"/>
      <c r="W331" s="37"/>
      <c r="X331" s="36">
        <f>IF($D$18="YES", (W331), (0))</f>
        <v>0</v>
      </c>
      <c r="Y331" s="33"/>
      <c r="Z331" s="37"/>
      <c r="AA331" s="36">
        <f>IF($D$18="YES", (Z331), (0))</f>
        <v>0</v>
      </c>
      <c r="AB331" s="33"/>
      <c r="AC331" s="33"/>
      <c r="AD331" s="35"/>
      <c r="AE331" s="34"/>
      <c r="AF331" s="33"/>
      <c r="AG331" s="16">
        <f>SUM(Q331,R331,T331,U331,W331,X331,Z331,AA331)</f>
        <v>0</v>
      </c>
      <c r="AH331" s="16"/>
      <c r="AI331" s="32"/>
      <c r="AJ331" s="32">
        <f t="shared" ref="AJ331" si="525">Q331*G331</f>
        <v>0</v>
      </c>
      <c r="AK331" s="32"/>
      <c r="AL331" s="32">
        <f t="shared" ref="AL331" si="526">T331*G331</f>
        <v>0</v>
      </c>
      <c r="AM331" s="32"/>
      <c r="AN331" s="32">
        <f t="shared" ref="AN331" si="527">W331*G331</f>
        <v>0</v>
      </c>
      <c r="AO331" s="32"/>
      <c r="AP331" s="32">
        <f t="shared" ref="AP331" si="528">Z331*G331</f>
        <v>0</v>
      </c>
      <c r="AQ331" s="32"/>
      <c r="AR331" s="330">
        <f t="shared" ref="AR331" si="529">SUM(AJ331,AL331,AN331,AP331)</f>
        <v>0</v>
      </c>
      <c r="AS331" s="32"/>
      <c r="AT331" s="32"/>
      <c r="AU331" s="31">
        <f>(Q331*G331)*F331</f>
        <v>0</v>
      </c>
      <c r="AV331" s="32"/>
      <c r="AW331" s="31">
        <f>(T331*G331)*F331</f>
        <v>0</v>
      </c>
      <c r="AX331" s="32"/>
      <c r="AY331" s="31">
        <f>(W331*G331)*F331</f>
        <v>0</v>
      </c>
      <c r="AZ331" s="32"/>
      <c r="BA331" s="31">
        <f>(Z331*G331)*F331</f>
        <v>0</v>
      </c>
      <c r="BB331" s="32"/>
      <c r="BC331" s="31">
        <f>SUM(AT331:BB331)</f>
        <v>0</v>
      </c>
      <c r="BF331" s="30"/>
      <c r="BG331" s="30"/>
      <c r="BH331" s="30"/>
      <c r="BI331" s="30"/>
      <c r="BJ331" s="30"/>
      <c r="BK331" s="30"/>
      <c r="BL331" s="30"/>
      <c r="BM331" s="30">
        <f>IF($N$18&lt;BM$24,0,IF($N$18&gt;BM$25,0,$BG331))</f>
        <v>0</v>
      </c>
      <c r="BN331" s="30">
        <f>IF($N$18&lt;BN$24,0,IF($N$18&gt;BN$25,0,$BH331))</f>
        <v>0</v>
      </c>
      <c r="BO331" s="30">
        <f>IF($N$18&lt;BO$24,0,IF($N$18&gt;BO$25,0,$BI331))</f>
        <v>0</v>
      </c>
      <c r="BP331" s="30">
        <f>IF($N$18&lt;BP$24,0,IF($N$18&gt;BP$25,0,$BJ331))</f>
        <v>0</v>
      </c>
      <c r="BQ331" s="30">
        <f>IF($N$18&lt;BQ$24,0,IF($N$18&gt;BQ$25,0,$BK331))</f>
        <v>0</v>
      </c>
      <c r="BR331" s="29">
        <f>SUM(BL331:BQ331)</f>
        <v>0</v>
      </c>
      <c r="BT331" s="28">
        <v>16</v>
      </c>
    </row>
    <row r="332" spans="1:72" ht="15" customHeight="1">
      <c r="A332" s="67" t="s">
        <v>427</v>
      </c>
      <c r="B332" s="66"/>
      <c r="C332" s="58"/>
      <c r="D332" s="57"/>
      <c r="E332" s="476"/>
      <c r="F332" s="477"/>
      <c r="G332" s="50"/>
      <c r="H332" s="49"/>
      <c r="I332" s="48"/>
      <c r="J332" s="16"/>
      <c r="K332" s="355"/>
      <c r="L332" s="355"/>
      <c r="M332" s="16"/>
      <c r="N332" s="355"/>
      <c r="O332" s="355"/>
      <c r="P332" s="33"/>
      <c r="Q332" s="16"/>
      <c r="R332" s="56"/>
      <c r="S332" s="33"/>
      <c r="T332" s="16"/>
      <c r="U332" s="56"/>
      <c r="V332" s="33"/>
      <c r="W332" s="16"/>
      <c r="X332" s="56"/>
      <c r="Y332" s="33"/>
      <c r="Z332" s="16"/>
      <c r="AA332" s="56"/>
      <c r="AB332" s="33"/>
      <c r="AC332" s="33"/>
      <c r="AD332" s="65"/>
      <c r="AE332" s="46"/>
      <c r="AF332" s="33"/>
      <c r="AG332" s="16">
        <f>SUM(AG333:AG340)</f>
        <v>0</v>
      </c>
      <c r="AH332" s="16"/>
      <c r="AI332" s="32"/>
      <c r="AJ332" s="32">
        <f t="shared" si="485"/>
        <v>0</v>
      </c>
      <c r="AK332" s="32"/>
      <c r="AL332" s="32">
        <f t="shared" si="478"/>
        <v>0</v>
      </c>
      <c r="AM332" s="32"/>
      <c r="AN332" s="32">
        <f t="shared" si="479"/>
        <v>0</v>
      </c>
      <c r="AO332" s="32"/>
      <c r="AP332" s="32">
        <f t="shared" si="480"/>
        <v>0</v>
      </c>
      <c r="AQ332" s="32"/>
      <c r="AR332" s="330">
        <f t="shared" si="486"/>
        <v>0</v>
      </c>
      <c r="AS332" s="32"/>
      <c r="AT332" s="32"/>
      <c r="AU332" s="31"/>
      <c r="AV332" s="32"/>
      <c r="AW332" s="31"/>
      <c r="AX332" s="32"/>
      <c r="AY332" s="31"/>
      <c r="AZ332" s="32"/>
      <c r="BA332" s="31"/>
      <c r="BB332" s="32"/>
      <c r="BC332" s="31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29"/>
      <c r="BT332" s="28" t="e">
        <v>#N/A</v>
      </c>
    </row>
    <row r="333" spans="1:72" ht="11.25" customHeight="1">
      <c r="A333" s="55" t="s">
        <v>428</v>
      </c>
      <c r="B333" s="54"/>
      <c r="C333" s="53"/>
      <c r="D333" s="52"/>
      <c r="E333" s="474"/>
      <c r="F333" s="475"/>
      <c r="G333" s="50"/>
      <c r="H333" s="49"/>
      <c r="I333" s="48"/>
      <c r="J333" s="16"/>
      <c r="K333" s="354"/>
      <c r="L333" s="354"/>
      <c r="M333" s="16"/>
      <c r="N333" s="354"/>
      <c r="O333" s="354"/>
      <c r="P333" s="33"/>
      <c r="Q333" s="16"/>
      <c r="R333" s="64"/>
      <c r="S333" s="33"/>
      <c r="T333" s="16"/>
      <c r="U333" s="64"/>
      <c r="V333" s="33"/>
      <c r="W333" s="16"/>
      <c r="X333" s="64"/>
      <c r="Y333" s="33"/>
      <c r="Z333" s="16"/>
      <c r="AA333" s="64"/>
      <c r="AB333" s="33"/>
      <c r="AC333" s="33"/>
      <c r="AD333" s="47"/>
      <c r="AE333" s="46"/>
      <c r="AF333" s="33"/>
      <c r="AG333" s="16">
        <f>SUM(AG334:AG339)</f>
        <v>0</v>
      </c>
      <c r="AH333" s="16"/>
      <c r="AI333" s="32"/>
      <c r="AJ333" s="32">
        <f t="shared" si="485"/>
        <v>0</v>
      </c>
      <c r="AK333" s="32"/>
      <c r="AL333" s="32">
        <f t="shared" si="478"/>
        <v>0</v>
      </c>
      <c r="AM333" s="32"/>
      <c r="AN333" s="32">
        <f t="shared" si="479"/>
        <v>0</v>
      </c>
      <c r="AO333" s="32"/>
      <c r="AP333" s="32">
        <f t="shared" si="480"/>
        <v>0</v>
      </c>
      <c r="AQ333" s="32"/>
      <c r="AR333" s="330">
        <f t="shared" si="486"/>
        <v>0</v>
      </c>
      <c r="AS333" s="32"/>
      <c r="AT333" s="32"/>
      <c r="AU333" s="31"/>
      <c r="AV333" s="32"/>
      <c r="AW333" s="31"/>
      <c r="AX333" s="32"/>
      <c r="AY333" s="31"/>
      <c r="AZ333" s="32"/>
      <c r="BA333" s="31"/>
      <c r="BB333" s="32"/>
      <c r="BC333" s="31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29"/>
      <c r="BT333" s="28" t="e">
        <v>#N/A</v>
      </c>
    </row>
    <row r="334" spans="1:72" ht="11.25" customHeight="1">
      <c r="A334" s="45" t="s">
        <v>429</v>
      </c>
      <c r="B334" s="63" t="s">
        <v>430</v>
      </c>
      <c r="C334" s="39"/>
      <c r="D334" s="39" t="str">
        <f t="shared" ref="D334:D340" si="530">BT334</f>
        <v>S/O</v>
      </c>
      <c r="E334" s="472" t="s">
        <v>88</v>
      </c>
      <c r="F334" s="473">
        <f t="shared" ref="F334:F340" si="531">BR334</f>
        <v>0</v>
      </c>
      <c r="G334" s="42">
        <v>50</v>
      </c>
      <c r="H334" s="62"/>
      <c r="I334" s="40">
        <v>1765508</v>
      </c>
      <c r="J334" s="61"/>
      <c r="K334" s="351">
        <v>46174</v>
      </c>
      <c r="L334" s="352"/>
      <c r="M334" s="61"/>
      <c r="N334" s="351">
        <v>46265</v>
      </c>
      <c r="O334" s="352"/>
      <c r="P334" s="33"/>
      <c r="Q334" s="37"/>
      <c r="R334" s="36">
        <f t="shared" ref="R334:R340" si="532">IF($D$18="YES", (Q334), (0))</f>
        <v>0</v>
      </c>
      <c r="S334" s="33"/>
      <c r="T334" s="37"/>
      <c r="U334" s="36">
        <f t="shared" ref="U334:U340" si="533">IF($D$18="YES", (T334), (0))</f>
        <v>0</v>
      </c>
      <c r="V334" s="33"/>
      <c r="W334" s="37"/>
      <c r="X334" s="36">
        <f t="shared" ref="X334:X340" si="534">IF($D$18="YES", (W334), (0))</f>
        <v>0</v>
      </c>
      <c r="Y334" s="33"/>
      <c r="Z334" s="37"/>
      <c r="AA334" s="36">
        <f t="shared" ref="AA334:AA340" si="535">IF($D$18="YES", (Z334), (0))</f>
        <v>0</v>
      </c>
      <c r="AB334" s="33"/>
      <c r="AC334" s="33"/>
      <c r="AD334" s="35"/>
      <c r="AE334" s="34"/>
      <c r="AF334" s="33"/>
      <c r="AG334" s="16">
        <f t="shared" ref="AG334:AG340" si="536">SUM(Q334,R334,T334,U334,W334,X334,Z334,AA334)</f>
        <v>0</v>
      </c>
      <c r="AH334" s="16"/>
      <c r="AI334" s="32"/>
      <c r="AJ334" s="32">
        <f t="shared" si="485"/>
        <v>0</v>
      </c>
      <c r="AK334" s="32"/>
      <c r="AL334" s="32">
        <f t="shared" si="478"/>
        <v>0</v>
      </c>
      <c r="AM334" s="32"/>
      <c r="AN334" s="32">
        <f t="shared" si="479"/>
        <v>0</v>
      </c>
      <c r="AO334" s="32"/>
      <c r="AP334" s="32">
        <f t="shared" si="480"/>
        <v>0</v>
      </c>
      <c r="AQ334" s="32"/>
      <c r="AR334" s="330">
        <f t="shared" si="486"/>
        <v>0</v>
      </c>
      <c r="AS334" s="32"/>
      <c r="AT334" s="32"/>
      <c r="AU334" s="31">
        <f t="shared" ref="AU334:AU340" si="537">(Q334*G334)*F334</f>
        <v>0</v>
      </c>
      <c r="AV334" s="32"/>
      <c r="AW334" s="31">
        <f t="shared" ref="AW334:AW340" si="538">(T334*G334)*F334</f>
        <v>0</v>
      </c>
      <c r="AX334" s="32"/>
      <c r="AY334" s="31">
        <f t="shared" ref="AY334:AY340" si="539">(W334*G334)*F334</f>
        <v>0</v>
      </c>
      <c r="AZ334" s="32"/>
      <c r="BA334" s="31">
        <f t="shared" ref="BA334:BA340" si="540">(Z334*G334)*F334</f>
        <v>0</v>
      </c>
      <c r="BB334" s="32"/>
      <c r="BC334" s="31">
        <f t="shared" ref="BC334:BC340" si="541">SUM(AT334:BB334)</f>
        <v>0</v>
      </c>
      <c r="BF334" s="30"/>
      <c r="BG334" s="30"/>
      <c r="BH334" s="30"/>
      <c r="BI334" s="30"/>
      <c r="BJ334" s="30"/>
      <c r="BK334" s="30"/>
      <c r="BL334" s="30"/>
      <c r="BM334" s="30">
        <f t="shared" ref="BM334:BM340" si="542">IF($N$18&lt;BM$24,0,IF($N$18&gt;BM$25,0,$BG334))</f>
        <v>0</v>
      </c>
      <c r="BN334" s="30">
        <f t="shared" ref="BN334:BN340" si="543">IF($N$18&lt;BN$24,0,IF($N$18&gt;BN$25,0,$BH334))</f>
        <v>0</v>
      </c>
      <c r="BO334" s="30">
        <f t="shared" ref="BO334:BO340" si="544">IF($N$18&lt;BO$24,0,IF($N$18&gt;BO$25,0,$BI334))</f>
        <v>0</v>
      </c>
      <c r="BP334" s="30">
        <f t="shared" ref="BP334:BP340" si="545">IF($N$18&lt;BP$24,0,IF($N$18&gt;BP$25,0,$BJ334))</f>
        <v>0</v>
      </c>
      <c r="BQ334" s="30">
        <f t="shared" ref="BQ334:BQ340" si="546">IF($N$18&lt;BQ$24,0,IF($N$18&gt;BQ$25,0,$BK334))</f>
        <v>0</v>
      </c>
      <c r="BR334" s="29">
        <f t="shared" ref="BR334:BR340" si="547">SUM(BL334:BQ334)</f>
        <v>0</v>
      </c>
      <c r="BT334" s="28" t="s">
        <v>742</v>
      </c>
    </row>
    <row r="335" spans="1:72" ht="11.25" customHeight="1">
      <c r="A335" s="45" t="s">
        <v>431</v>
      </c>
      <c r="B335" s="63" t="s">
        <v>432</v>
      </c>
      <c r="C335" s="39"/>
      <c r="D335" s="39">
        <f t="shared" si="530"/>
        <v>25</v>
      </c>
      <c r="E335" s="472" t="s">
        <v>88</v>
      </c>
      <c r="F335" s="473">
        <f t="shared" si="531"/>
        <v>0</v>
      </c>
      <c r="G335" s="42">
        <v>50</v>
      </c>
      <c r="H335" s="62"/>
      <c r="I335" s="40">
        <v>1765488</v>
      </c>
      <c r="J335" s="61"/>
      <c r="K335" s="351">
        <v>46174</v>
      </c>
      <c r="L335" s="352"/>
      <c r="M335" s="61"/>
      <c r="N335" s="351">
        <v>46265</v>
      </c>
      <c r="O335" s="352"/>
      <c r="P335" s="33"/>
      <c r="Q335" s="37"/>
      <c r="R335" s="36">
        <f t="shared" si="532"/>
        <v>0</v>
      </c>
      <c r="S335" s="33"/>
      <c r="T335" s="37"/>
      <c r="U335" s="36">
        <f t="shared" si="533"/>
        <v>0</v>
      </c>
      <c r="V335" s="33"/>
      <c r="W335" s="37"/>
      <c r="X335" s="36">
        <f t="shared" si="534"/>
        <v>0</v>
      </c>
      <c r="Y335" s="33"/>
      <c r="Z335" s="37"/>
      <c r="AA335" s="36">
        <f t="shared" si="535"/>
        <v>0</v>
      </c>
      <c r="AB335" s="33"/>
      <c r="AC335" s="33"/>
      <c r="AD335" s="35"/>
      <c r="AE335" s="34"/>
      <c r="AF335" s="33"/>
      <c r="AG335" s="16">
        <f t="shared" si="536"/>
        <v>0</v>
      </c>
      <c r="AH335" s="16"/>
      <c r="AI335" s="32"/>
      <c r="AJ335" s="32">
        <f t="shared" si="485"/>
        <v>0</v>
      </c>
      <c r="AK335" s="32"/>
      <c r="AL335" s="32">
        <f t="shared" si="478"/>
        <v>0</v>
      </c>
      <c r="AM335" s="32"/>
      <c r="AN335" s="32">
        <f t="shared" si="479"/>
        <v>0</v>
      </c>
      <c r="AO335" s="32"/>
      <c r="AP335" s="32">
        <f t="shared" si="480"/>
        <v>0</v>
      </c>
      <c r="AQ335" s="32"/>
      <c r="AR335" s="330">
        <f t="shared" si="486"/>
        <v>0</v>
      </c>
      <c r="AS335" s="32"/>
      <c r="AT335" s="32"/>
      <c r="AU335" s="31">
        <f t="shared" si="537"/>
        <v>0</v>
      </c>
      <c r="AV335" s="32"/>
      <c r="AW335" s="31">
        <f t="shared" si="538"/>
        <v>0</v>
      </c>
      <c r="AX335" s="32"/>
      <c r="AY335" s="31">
        <f t="shared" si="539"/>
        <v>0</v>
      </c>
      <c r="AZ335" s="32"/>
      <c r="BA335" s="31">
        <f t="shared" si="540"/>
        <v>0</v>
      </c>
      <c r="BB335" s="32"/>
      <c r="BC335" s="31">
        <f t="shared" si="541"/>
        <v>0</v>
      </c>
      <c r="BF335" s="30"/>
      <c r="BG335" s="30"/>
      <c r="BH335" s="30"/>
      <c r="BI335" s="30"/>
      <c r="BJ335" s="30"/>
      <c r="BK335" s="30"/>
      <c r="BL335" s="30"/>
      <c r="BM335" s="30">
        <f t="shared" si="542"/>
        <v>0</v>
      </c>
      <c r="BN335" s="30">
        <f t="shared" si="543"/>
        <v>0</v>
      </c>
      <c r="BO335" s="30">
        <f t="shared" si="544"/>
        <v>0</v>
      </c>
      <c r="BP335" s="30">
        <f t="shared" si="545"/>
        <v>0</v>
      </c>
      <c r="BQ335" s="30">
        <f t="shared" si="546"/>
        <v>0</v>
      </c>
      <c r="BR335" s="29">
        <f t="shared" si="547"/>
        <v>0</v>
      </c>
      <c r="BT335" s="28">
        <v>25</v>
      </c>
    </row>
    <row r="336" spans="1:72" ht="11.25" customHeight="1">
      <c r="A336" s="45" t="s">
        <v>433</v>
      </c>
      <c r="B336" s="63" t="s">
        <v>434</v>
      </c>
      <c r="C336" s="39"/>
      <c r="D336" s="39">
        <f t="shared" si="530"/>
        <v>25</v>
      </c>
      <c r="E336" s="472" t="s">
        <v>88</v>
      </c>
      <c r="F336" s="473">
        <f t="shared" si="531"/>
        <v>0</v>
      </c>
      <c r="G336" s="42">
        <v>50</v>
      </c>
      <c r="H336" s="62"/>
      <c r="I336" s="40">
        <v>1765538</v>
      </c>
      <c r="J336" s="61"/>
      <c r="K336" s="351">
        <v>46174</v>
      </c>
      <c r="L336" s="352"/>
      <c r="M336" s="61"/>
      <c r="N336" s="351">
        <v>46265</v>
      </c>
      <c r="O336" s="352"/>
      <c r="P336" s="33"/>
      <c r="Q336" s="37"/>
      <c r="R336" s="36">
        <f t="shared" si="532"/>
        <v>0</v>
      </c>
      <c r="S336" s="33"/>
      <c r="T336" s="37"/>
      <c r="U336" s="36">
        <f t="shared" si="533"/>
        <v>0</v>
      </c>
      <c r="V336" s="33"/>
      <c r="W336" s="37"/>
      <c r="X336" s="36">
        <f t="shared" si="534"/>
        <v>0</v>
      </c>
      <c r="Y336" s="33"/>
      <c r="Z336" s="37"/>
      <c r="AA336" s="36">
        <f t="shared" si="535"/>
        <v>0</v>
      </c>
      <c r="AB336" s="33"/>
      <c r="AC336" s="33"/>
      <c r="AD336" s="35"/>
      <c r="AE336" s="34"/>
      <c r="AF336" s="33"/>
      <c r="AG336" s="16">
        <f t="shared" si="536"/>
        <v>0</v>
      </c>
      <c r="AH336" s="16"/>
      <c r="AI336" s="32"/>
      <c r="AJ336" s="32">
        <f t="shared" si="485"/>
        <v>0</v>
      </c>
      <c r="AK336" s="32"/>
      <c r="AL336" s="32">
        <f t="shared" si="478"/>
        <v>0</v>
      </c>
      <c r="AM336" s="32"/>
      <c r="AN336" s="32">
        <f t="shared" si="479"/>
        <v>0</v>
      </c>
      <c r="AO336" s="32"/>
      <c r="AP336" s="32">
        <f t="shared" si="480"/>
        <v>0</v>
      </c>
      <c r="AQ336" s="32"/>
      <c r="AR336" s="330">
        <f t="shared" si="486"/>
        <v>0</v>
      </c>
      <c r="AS336" s="32"/>
      <c r="AT336" s="32"/>
      <c r="AU336" s="31">
        <f t="shared" si="537"/>
        <v>0</v>
      </c>
      <c r="AV336" s="32"/>
      <c r="AW336" s="31">
        <f t="shared" si="538"/>
        <v>0</v>
      </c>
      <c r="AX336" s="32"/>
      <c r="AY336" s="31">
        <f t="shared" si="539"/>
        <v>0</v>
      </c>
      <c r="AZ336" s="32"/>
      <c r="BA336" s="31">
        <f t="shared" si="540"/>
        <v>0</v>
      </c>
      <c r="BB336" s="32"/>
      <c r="BC336" s="31">
        <f t="shared" si="541"/>
        <v>0</v>
      </c>
      <c r="BF336" s="30"/>
      <c r="BG336" s="30"/>
      <c r="BH336" s="30"/>
      <c r="BI336" s="30"/>
      <c r="BJ336" s="30"/>
      <c r="BK336" s="30"/>
      <c r="BL336" s="30"/>
      <c r="BM336" s="30">
        <f t="shared" si="542"/>
        <v>0</v>
      </c>
      <c r="BN336" s="30">
        <f t="shared" si="543"/>
        <v>0</v>
      </c>
      <c r="BO336" s="30">
        <f t="shared" si="544"/>
        <v>0</v>
      </c>
      <c r="BP336" s="30">
        <f t="shared" si="545"/>
        <v>0</v>
      </c>
      <c r="BQ336" s="30">
        <f t="shared" si="546"/>
        <v>0</v>
      </c>
      <c r="BR336" s="29">
        <f t="shared" si="547"/>
        <v>0</v>
      </c>
      <c r="BT336" s="28">
        <v>25</v>
      </c>
    </row>
    <row r="337" spans="1:72" ht="11.25" customHeight="1">
      <c r="A337" s="45" t="s">
        <v>435</v>
      </c>
      <c r="B337" s="63" t="s">
        <v>436</v>
      </c>
      <c r="C337" s="39"/>
      <c r="D337" s="39">
        <f t="shared" si="530"/>
        <v>13</v>
      </c>
      <c r="E337" s="472" t="s">
        <v>88</v>
      </c>
      <c r="F337" s="473">
        <f t="shared" si="531"/>
        <v>0</v>
      </c>
      <c r="G337" s="42">
        <v>50</v>
      </c>
      <c r="H337" s="62"/>
      <c r="I337" s="40">
        <v>1765568</v>
      </c>
      <c r="J337" s="61"/>
      <c r="K337" s="351">
        <v>46174</v>
      </c>
      <c r="L337" s="352"/>
      <c r="M337" s="61"/>
      <c r="N337" s="351">
        <v>46265</v>
      </c>
      <c r="O337" s="352"/>
      <c r="P337" s="33"/>
      <c r="Q337" s="37"/>
      <c r="R337" s="36">
        <f t="shared" si="532"/>
        <v>0</v>
      </c>
      <c r="S337" s="33"/>
      <c r="T337" s="37"/>
      <c r="U337" s="36">
        <f t="shared" si="533"/>
        <v>0</v>
      </c>
      <c r="V337" s="33"/>
      <c r="W337" s="37"/>
      <c r="X337" s="36">
        <f t="shared" si="534"/>
        <v>0</v>
      </c>
      <c r="Y337" s="33"/>
      <c r="Z337" s="37"/>
      <c r="AA337" s="36">
        <f t="shared" si="535"/>
        <v>0</v>
      </c>
      <c r="AB337" s="33"/>
      <c r="AC337" s="33"/>
      <c r="AD337" s="35"/>
      <c r="AE337" s="34"/>
      <c r="AF337" s="33"/>
      <c r="AG337" s="16">
        <f t="shared" si="536"/>
        <v>0</v>
      </c>
      <c r="AH337" s="16"/>
      <c r="AI337" s="32"/>
      <c r="AJ337" s="32">
        <f t="shared" si="485"/>
        <v>0</v>
      </c>
      <c r="AK337" s="32"/>
      <c r="AL337" s="32">
        <f t="shared" si="478"/>
        <v>0</v>
      </c>
      <c r="AM337" s="32"/>
      <c r="AN337" s="32">
        <f t="shared" si="479"/>
        <v>0</v>
      </c>
      <c r="AO337" s="32"/>
      <c r="AP337" s="32">
        <f t="shared" si="480"/>
        <v>0</v>
      </c>
      <c r="AQ337" s="32"/>
      <c r="AR337" s="330">
        <f t="shared" si="486"/>
        <v>0</v>
      </c>
      <c r="AS337" s="32"/>
      <c r="AT337" s="32"/>
      <c r="AU337" s="31">
        <f t="shared" si="537"/>
        <v>0</v>
      </c>
      <c r="AV337" s="32"/>
      <c r="AW337" s="31">
        <f t="shared" si="538"/>
        <v>0</v>
      </c>
      <c r="AX337" s="32"/>
      <c r="AY337" s="31">
        <f t="shared" si="539"/>
        <v>0</v>
      </c>
      <c r="AZ337" s="32"/>
      <c r="BA337" s="31">
        <f t="shared" si="540"/>
        <v>0</v>
      </c>
      <c r="BB337" s="32"/>
      <c r="BC337" s="31">
        <f t="shared" si="541"/>
        <v>0</v>
      </c>
      <c r="BF337" s="30"/>
      <c r="BG337" s="30"/>
      <c r="BH337" s="30"/>
      <c r="BI337" s="30"/>
      <c r="BJ337" s="30"/>
      <c r="BK337" s="30"/>
      <c r="BL337" s="30"/>
      <c r="BM337" s="30">
        <f t="shared" si="542"/>
        <v>0</v>
      </c>
      <c r="BN337" s="30">
        <f t="shared" si="543"/>
        <v>0</v>
      </c>
      <c r="BO337" s="30">
        <f t="shared" si="544"/>
        <v>0</v>
      </c>
      <c r="BP337" s="30">
        <f t="shared" si="545"/>
        <v>0</v>
      </c>
      <c r="BQ337" s="30">
        <f t="shared" si="546"/>
        <v>0</v>
      </c>
      <c r="BR337" s="29">
        <f t="shared" si="547"/>
        <v>0</v>
      </c>
      <c r="BT337" s="28">
        <v>13</v>
      </c>
    </row>
    <row r="338" spans="1:72" ht="11.25" customHeight="1">
      <c r="A338" s="45" t="s">
        <v>437</v>
      </c>
      <c r="B338" s="63" t="s">
        <v>153</v>
      </c>
      <c r="C338" s="43" t="s">
        <v>76</v>
      </c>
      <c r="D338" s="39">
        <f t="shared" si="530"/>
        <v>11</v>
      </c>
      <c r="E338" s="472" t="s">
        <v>101</v>
      </c>
      <c r="F338" s="473">
        <f t="shared" si="531"/>
        <v>0</v>
      </c>
      <c r="G338" s="42">
        <v>72</v>
      </c>
      <c r="H338" s="62"/>
      <c r="I338" s="40">
        <v>1765857</v>
      </c>
      <c r="J338" s="61"/>
      <c r="K338" s="351">
        <v>46174</v>
      </c>
      <c r="L338" s="352"/>
      <c r="M338" s="61"/>
      <c r="N338" s="351">
        <v>46265</v>
      </c>
      <c r="O338" s="352"/>
      <c r="P338" s="33"/>
      <c r="Q338" s="37"/>
      <c r="R338" s="36">
        <f t="shared" si="532"/>
        <v>0</v>
      </c>
      <c r="S338" s="33"/>
      <c r="T338" s="37"/>
      <c r="U338" s="36">
        <f t="shared" si="533"/>
        <v>0</v>
      </c>
      <c r="V338" s="33"/>
      <c r="W338" s="37"/>
      <c r="X338" s="36">
        <f t="shared" si="534"/>
        <v>0</v>
      </c>
      <c r="Y338" s="33"/>
      <c r="Z338" s="37"/>
      <c r="AA338" s="36">
        <f t="shared" si="535"/>
        <v>0</v>
      </c>
      <c r="AB338" s="33"/>
      <c r="AC338" s="33"/>
      <c r="AD338" s="35"/>
      <c r="AE338" s="34"/>
      <c r="AF338" s="33"/>
      <c r="AG338" s="16">
        <f t="shared" si="536"/>
        <v>0</v>
      </c>
      <c r="AH338" s="16"/>
      <c r="AI338" s="32"/>
      <c r="AJ338" s="32">
        <f t="shared" ref="AJ338" si="548">Q338*G338</f>
        <v>0</v>
      </c>
      <c r="AK338" s="32"/>
      <c r="AL338" s="32">
        <f t="shared" ref="AL338" si="549">T338*G338</f>
        <v>0</v>
      </c>
      <c r="AM338" s="32"/>
      <c r="AN338" s="32">
        <f t="shared" ref="AN338" si="550">W338*G338</f>
        <v>0</v>
      </c>
      <c r="AO338" s="32"/>
      <c r="AP338" s="32">
        <f t="shared" ref="AP338" si="551">Z338*G338</f>
        <v>0</v>
      </c>
      <c r="AQ338" s="32"/>
      <c r="AR338" s="330">
        <f t="shared" ref="AR338" si="552">SUM(AJ338,AL338,AN338,AP338)</f>
        <v>0</v>
      </c>
      <c r="AS338" s="32"/>
      <c r="AT338" s="32"/>
      <c r="AU338" s="31">
        <f t="shared" si="537"/>
        <v>0</v>
      </c>
      <c r="AV338" s="32"/>
      <c r="AW338" s="31">
        <f t="shared" si="538"/>
        <v>0</v>
      </c>
      <c r="AX338" s="32"/>
      <c r="AY338" s="31">
        <f t="shared" si="539"/>
        <v>0</v>
      </c>
      <c r="AZ338" s="32"/>
      <c r="BA338" s="31">
        <f t="shared" si="540"/>
        <v>0</v>
      </c>
      <c r="BB338" s="32"/>
      <c r="BC338" s="31">
        <f t="shared" si="541"/>
        <v>0</v>
      </c>
      <c r="BF338" s="30"/>
      <c r="BG338" s="30"/>
      <c r="BH338" s="30"/>
      <c r="BI338" s="30"/>
      <c r="BJ338" s="30"/>
      <c r="BK338" s="30"/>
      <c r="BL338" s="30"/>
      <c r="BM338" s="30">
        <f t="shared" si="542"/>
        <v>0</v>
      </c>
      <c r="BN338" s="30">
        <f t="shared" si="543"/>
        <v>0</v>
      </c>
      <c r="BO338" s="30">
        <f t="shared" si="544"/>
        <v>0</v>
      </c>
      <c r="BP338" s="30">
        <f t="shared" si="545"/>
        <v>0</v>
      </c>
      <c r="BQ338" s="30">
        <f t="shared" si="546"/>
        <v>0</v>
      </c>
      <c r="BR338" s="29">
        <f t="shared" si="547"/>
        <v>0</v>
      </c>
      <c r="BT338" s="28">
        <v>11</v>
      </c>
    </row>
    <row r="339" spans="1:72" ht="11.25" customHeight="1">
      <c r="A339" s="45" t="s">
        <v>438</v>
      </c>
      <c r="B339" s="63" t="s">
        <v>153</v>
      </c>
      <c r="C339" s="43" t="s">
        <v>76</v>
      </c>
      <c r="D339" s="39">
        <f t="shared" si="530"/>
        <v>2</v>
      </c>
      <c r="E339" s="472" t="s">
        <v>101</v>
      </c>
      <c r="F339" s="473">
        <f t="shared" si="531"/>
        <v>0</v>
      </c>
      <c r="G339" s="42">
        <v>72</v>
      </c>
      <c r="H339" s="62"/>
      <c r="I339" s="40">
        <v>1765877</v>
      </c>
      <c r="J339" s="61"/>
      <c r="K339" s="351">
        <v>46209</v>
      </c>
      <c r="L339" s="352"/>
      <c r="M339" s="61"/>
      <c r="N339" s="351">
        <v>46265</v>
      </c>
      <c r="O339" s="352"/>
      <c r="P339" s="33"/>
      <c r="Q339" s="37"/>
      <c r="R339" s="36">
        <f t="shared" si="532"/>
        <v>0</v>
      </c>
      <c r="S339" s="33"/>
      <c r="T339" s="37"/>
      <c r="U339" s="36">
        <f t="shared" si="533"/>
        <v>0</v>
      </c>
      <c r="V339" s="33"/>
      <c r="W339" s="37"/>
      <c r="X339" s="36">
        <f t="shared" si="534"/>
        <v>0</v>
      </c>
      <c r="Y339" s="33"/>
      <c r="Z339" s="37"/>
      <c r="AA339" s="36">
        <f t="shared" si="535"/>
        <v>0</v>
      </c>
      <c r="AB339" s="33"/>
      <c r="AC339" s="33"/>
      <c r="AD339" s="35"/>
      <c r="AE339" s="34"/>
      <c r="AF339" s="33"/>
      <c r="AG339" s="16">
        <f t="shared" si="536"/>
        <v>0</v>
      </c>
      <c r="AH339" s="16"/>
      <c r="AI339" s="32"/>
      <c r="AJ339" s="32">
        <f t="shared" ref="AJ339" si="553">Q339*G339</f>
        <v>0</v>
      </c>
      <c r="AK339" s="32"/>
      <c r="AL339" s="32">
        <f t="shared" ref="AL339" si="554">T339*G339</f>
        <v>0</v>
      </c>
      <c r="AM339" s="32"/>
      <c r="AN339" s="32">
        <f t="shared" ref="AN339" si="555">W339*G339</f>
        <v>0</v>
      </c>
      <c r="AO339" s="32"/>
      <c r="AP339" s="32">
        <f t="shared" ref="AP339" si="556">Z339*G339</f>
        <v>0</v>
      </c>
      <c r="AQ339" s="32"/>
      <c r="AR339" s="330">
        <f t="shared" ref="AR339" si="557">SUM(AJ339,AL339,AN339,AP339)</f>
        <v>0</v>
      </c>
      <c r="AS339" s="32"/>
      <c r="AT339" s="32"/>
      <c r="AU339" s="31">
        <f t="shared" si="537"/>
        <v>0</v>
      </c>
      <c r="AV339" s="32"/>
      <c r="AW339" s="31">
        <f t="shared" si="538"/>
        <v>0</v>
      </c>
      <c r="AX339" s="32"/>
      <c r="AY339" s="31">
        <f t="shared" si="539"/>
        <v>0</v>
      </c>
      <c r="AZ339" s="32"/>
      <c r="BA339" s="31">
        <f t="shared" si="540"/>
        <v>0</v>
      </c>
      <c r="BB339" s="32"/>
      <c r="BC339" s="31">
        <f t="shared" si="541"/>
        <v>0</v>
      </c>
      <c r="BF339" s="30"/>
      <c r="BG339" s="30"/>
      <c r="BH339" s="30"/>
      <c r="BI339" s="30"/>
      <c r="BJ339" s="30"/>
      <c r="BK339" s="30"/>
      <c r="BL339" s="30"/>
      <c r="BM339" s="30">
        <f t="shared" si="542"/>
        <v>0</v>
      </c>
      <c r="BN339" s="30">
        <f t="shared" si="543"/>
        <v>0</v>
      </c>
      <c r="BO339" s="30">
        <f t="shared" si="544"/>
        <v>0</v>
      </c>
      <c r="BP339" s="30">
        <f t="shared" si="545"/>
        <v>0</v>
      </c>
      <c r="BQ339" s="30">
        <f t="shared" si="546"/>
        <v>0</v>
      </c>
      <c r="BR339" s="29">
        <f t="shared" si="547"/>
        <v>0</v>
      </c>
      <c r="BT339" s="28">
        <v>2</v>
      </c>
    </row>
    <row r="340" spans="1:72" ht="11.25" customHeight="1">
      <c r="A340" s="45" t="s">
        <v>439</v>
      </c>
      <c r="B340" s="63" t="s">
        <v>440</v>
      </c>
      <c r="C340" s="39"/>
      <c r="D340" s="39" t="str">
        <f t="shared" si="530"/>
        <v>S/O</v>
      </c>
      <c r="E340" s="472" t="s">
        <v>88</v>
      </c>
      <c r="F340" s="473">
        <f t="shared" si="531"/>
        <v>0</v>
      </c>
      <c r="G340" s="42">
        <v>50</v>
      </c>
      <c r="H340" s="62"/>
      <c r="I340" s="40">
        <v>1765648</v>
      </c>
      <c r="J340" s="61"/>
      <c r="K340" s="351">
        <v>46174</v>
      </c>
      <c r="L340" s="352"/>
      <c r="M340" s="61"/>
      <c r="N340" s="351">
        <v>46265</v>
      </c>
      <c r="O340" s="352"/>
      <c r="P340" s="33"/>
      <c r="Q340" s="37"/>
      <c r="R340" s="36">
        <f t="shared" si="532"/>
        <v>0</v>
      </c>
      <c r="S340" s="33"/>
      <c r="T340" s="37"/>
      <c r="U340" s="36">
        <f t="shared" si="533"/>
        <v>0</v>
      </c>
      <c r="V340" s="33"/>
      <c r="W340" s="37"/>
      <c r="X340" s="36">
        <f t="shared" si="534"/>
        <v>0</v>
      </c>
      <c r="Y340" s="33"/>
      <c r="Z340" s="37"/>
      <c r="AA340" s="36">
        <f t="shared" si="535"/>
        <v>0</v>
      </c>
      <c r="AB340" s="33"/>
      <c r="AC340" s="33"/>
      <c r="AD340" s="35"/>
      <c r="AE340" s="34"/>
      <c r="AF340" s="33"/>
      <c r="AG340" s="16">
        <f t="shared" si="536"/>
        <v>0</v>
      </c>
      <c r="AH340" s="16"/>
      <c r="AI340" s="32"/>
      <c r="AJ340" s="32">
        <f>Q340*G340</f>
        <v>0</v>
      </c>
      <c r="AK340" s="32"/>
      <c r="AL340" s="32">
        <f>T340*G340</f>
        <v>0</v>
      </c>
      <c r="AM340" s="32"/>
      <c r="AN340" s="32">
        <f>W340*G340</f>
        <v>0</v>
      </c>
      <c r="AO340" s="32"/>
      <c r="AP340" s="32">
        <f>Z340*G340</f>
        <v>0</v>
      </c>
      <c r="AQ340" s="32"/>
      <c r="AR340" s="330">
        <f>SUM(AJ340,AL340,AN340,AP340)</f>
        <v>0</v>
      </c>
      <c r="AS340" s="32"/>
      <c r="AT340" s="32"/>
      <c r="AU340" s="31">
        <f t="shared" si="537"/>
        <v>0</v>
      </c>
      <c r="AV340" s="32"/>
      <c r="AW340" s="31">
        <f t="shared" si="538"/>
        <v>0</v>
      </c>
      <c r="AX340" s="32"/>
      <c r="AY340" s="31">
        <f t="shared" si="539"/>
        <v>0</v>
      </c>
      <c r="AZ340" s="32"/>
      <c r="BA340" s="31">
        <f t="shared" si="540"/>
        <v>0</v>
      </c>
      <c r="BB340" s="32"/>
      <c r="BC340" s="31">
        <f t="shared" si="541"/>
        <v>0</v>
      </c>
      <c r="BF340" s="30"/>
      <c r="BG340" s="30"/>
      <c r="BH340" s="30"/>
      <c r="BI340" s="30"/>
      <c r="BJ340" s="30"/>
      <c r="BK340" s="30"/>
      <c r="BL340" s="30"/>
      <c r="BM340" s="30">
        <f t="shared" si="542"/>
        <v>0</v>
      </c>
      <c r="BN340" s="30">
        <f t="shared" si="543"/>
        <v>0</v>
      </c>
      <c r="BO340" s="30">
        <f t="shared" si="544"/>
        <v>0</v>
      </c>
      <c r="BP340" s="30">
        <f t="shared" si="545"/>
        <v>0</v>
      </c>
      <c r="BQ340" s="30">
        <f t="shared" si="546"/>
        <v>0</v>
      </c>
      <c r="BR340" s="29">
        <f t="shared" si="547"/>
        <v>0</v>
      </c>
      <c r="BT340" s="28" t="s">
        <v>742</v>
      </c>
    </row>
    <row r="341" spans="1:72" ht="15" customHeight="1">
      <c r="A341" s="60" t="s">
        <v>441</v>
      </c>
      <c r="B341" s="59"/>
      <c r="C341" s="58"/>
      <c r="D341" s="57"/>
      <c r="E341" s="472"/>
      <c r="F341" s="473"/>
      <c r="G341" s="50"/>
      <c r="H341" s="49"/>
      <c r="I341" s="48"/>
      <c r="J341" s="16"/>
      <c r="K341" s="355"/>
      <c r="L341" s="355"/>
      <c r="M341" s="16"/>
      <c r="N341" s="355"/>
      <c r="O341" s="355"/>
      <c r="P341" s="33"/>
      <c r="Q341" s="16"/>
      <c r="R341" s="56"/>
      <c r="S341" s="33"/>
      <c r="T341" s="16"/>
      <c r="U341" s="56"/>
      <c r="V341" s="33"/>
      <c r="W341" s="16"/>
      <c r="X341" s="56"/>
      <c r="Y341" s="33"/>
      <c r="Z341" s="16"/>
      <c r="AA341" s="56"/>
      <c r="AB341" s="33"/>
      <c r="AC341" s="33"/>
      <c r="AD341" s="35"/>
      <c r="AE341" s="46"/>
      <c r="AF341" s="33"/>
      <c r="AG341" s="16">
        <f>SUM(AG342:AG343)</f>
        <v>0</v>
      </c>
      <c r="AH341" s="16"/>
      <c r="AI341" s="32"/>
      <c r="AJ341" s="32">
        <f t="shared" si="485"/>
        <v>0</v>
      </c>
      <c r="AK341" s="32"/>
      <c r="AL341" s="32">
        <f t="shared" si="478"/>
        <v>0</v>
      </c>
      <c r="AM341" s="32"/>
      <c r="AN341" s="32">
        <f t="shared" si="479"/>
        <v>0</v>
      </c>
      <c r="AO341" s="32"/>
      <c r="AP341" s="32">
        <f t="shared" si="480"/>
        <v>0</v>
      </c>
      <c r="AQ341" s="32"/>
      <c r="AR341" s="330">
        <f t="shared" si="486"/>
        <v>0</v>
      </c>
      <c r="AS341" s="32"/>
      <c r="AT341" s="32"/>
      <c r="AU341" s="31"/>
      <c r="AV341" s="32"/>
      <c r="AW341" s="31"/>
      <c r="AX341" s="32"/>
      <c r="AY341" s="31"/>
      <c r="AZ341" s="32"/>
      <c r="BA341" s="31"/>
      <c r="BB341" s="32"/>
      <c r="BC341" s="31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29"/>
      <c r="BT341" s="28" t="e">
        <v>#N/A</v>
      </c>
    </row>
    <row r="342" spans="1:72" ht="11.25" customHeight="1">
      <c r="A342" s="45" t="s">
        <v>442</v>
      </c>
      <c r="B342" s="44" t="s">
        <v>443</v>
      </c>
      <c r="C342" s="39"/>
      <c r="D342" s="39">
        <f>BT342</f>
        <v>2</v>
      </c>
      <c r="E342" s="472" t="s">
        <v>88</v>
      </c>
      <c r="F342" s="473">
        <f>BR342</f>
        <v>0</v>
      </c>
      <c r="G342" s="42">
        <v>50</v>
      </c>
      <c r="H342" s="41"/>
      <c r="I342" s="40">
        <v>1769138</v>
      </c>
      <c r="J342" s="39"/>
      <c r="K342" s="351">
        <v>46174</v>
      </c>
      <c r="L342" s="352"/>
      <c r="M342" s="39"/>
      <c r="N342" s="351">
        <v>46209</v>
      </c>
      <c r="O342" s="352"/>
      <c r="P342" s="38"/>
      <c r="Q342" s="37"/>
      <c r="R342" s="36">
        <f>IF($D$18="YES", (Q342), (0))</f>
        <v>0</v>
      </c>
      <c r="S342" s="38"/>
      <c r="T342" s="37"/>
      <c r="U342" s="36">
        <f>IF($D$18="YES", (T342), (0))</f>
        <v>0</v>
      </c>
      <c r="V342" s="38"/>
      <c r="W342" s="37"/>
      <c r="X342" s="36">
        <f>IF($D$18="YES", (W342), (0))</f>
        <v>0</v>
      </c>
      <c r="Y342" s="38"/>
      <c r="Z342" s="37"/>
      <c r="AA342" s="36">
        <f>IF($D$18="YES", (Z342), (0))</f>
        <v>0</v>
      </c>
      <c r="AB342" s="33"/>
      <c r="AC342" s="33"/>
      <c r="AD342" s="35"/>
      <c r="AE342" s="34"/>
      <c r="AF342" s="33"/>
      <c r="AG342" s="16">
        <f>SUM(Q342,R342,T342,U342,W342,X342,Z342,AA342)</f>
        <v>0</v>
      </c>
      <c r="AH342" s="16"/>
      <c r="AI342" s="32"/>
      <c r="AJ342" s="32">
        <f t="shared" si="485"/>
        <v>0</v>
      </c>
      <c r="AK342" s="32"/>
      <c r="AL342" s="32">
        <f t="shared" si="478"/>
        <v>0</v>
      </c>
      <c r="AM342" s="32"/>
      <c r="AN342" s="32">
        <f t="shared" si="479"/>
        <v>0</v>
      </c>
      <c r="AO342" s="32"/>
      <c r="AP342" s="32">
        <f t="shared" si="480"/>
        <v>0</v>
      </c>
      <c r="AQ342" s="32"/>
      <c r="AR342" s="330">
        <f t="shared" si="486"/>
        <v>0</v>
      </c>
      <c r="AS342" s="32"/>
      <c r="AT342" s="32"/>
      <c r="AU342" s="31">
        <f>(Q342*G342)*F342</f>
        <v>0</v>
      </c>
      <c r="AV342" s="32"/>
      <c r="AW342" s="31">
        <f>(T342*G342)*F342</f>
        <v>0</v>
      </c>
      <c r="AX342" s="32"/>
      <c r="AY342" s="31">
        <f>(W342*G342)*F342</f>
        <v>0</v>
      </c>
      <c r="AZ342" s="32"/>
      <c r="BA342" s="31">
        <f>(Z342*G342)*F342</f>
        <v>0</v>
      </c>
      <c r="BB342" s="32"/>
      <c r="BC342" s="31">
        <f>SUM(AT342:BB342)</f>
        <v>0</v>
      </c>
      <c r="BF342" s="30"/>
      <c r="BG342" s="30"/>
      <c r="BH342" s="30"/>
      <c r="BI342" s="30"/>
      <c r="BJ342" s="30"/>
      <c r="BK342" s="30"/>
      <c r="BL342" s="30"/>
      <c r="BM342" s="30">
        <f>IF($N$18&lt;BM$24,0,IF($N$18&gt;BM$25,0,$BG342))</f>
        <v>0</v>
      </c>
      <c r="BN342" s="30">
        <f>IF($N$18&lt;BN$24,0,IF($N$18&gt;BN$25,0,$BH342))</f>
        <v>0</v>
      </c>
      <c r="BO342" s="30">
        <f>IF($N$18&lt;BO$24,0,IF($N$18&gt;BO$25,0,$BI342))</f>
        <v>0</v>
      </c>
      <c r="BP342" s="30">
        <f>IF($N$18&lt;BP$24,0,IF($N$18&gt;BP$25,0,$BJ342))</f>
        <v>0</v>
      </c>
      <c r="BQ342" s="30">
        <f>IF($N$18&lt;BQ$24,0,IF($N$18&gt;BQ$25,0,$BK342))</f>
        <v>0</v>
      </c>
      <c r="BR342" s="29">
        <f>SUM(BL342:BQ342)</f>
        <v>0</v>
      </c>
      <c r="BT342" s="28">
        <v>2</v>
      </c>
    </row>
    <row r="343" spans="1:72" ht="11.25" customHeight="1">
      <c r="A343" s="45" t="s">
        <v>444</v>
      </c>
      <c r="B343" s="44" t="s">
        <v>445</v>
      </c>
      <c r="C343" s="39"/>
      <c r="D343" s="39">
        <f>BT343</f>
        <v>5</v>
      </c>
      <c r="E343" s="472" t="s">
        <v>88</v>
      </c>
      <c r="F343" s="473">
        <f>BR343</f>
        <v>0</v>
      </c>
      <c r="G343" s="42">
        <v>50</v>
      </c>
      <c r="H343" s="41"/>
      <c r="I343" s="40">
        <v>1769108</v>
      </c>
      <c r="J343" s="39"/>
      <c r="K343" s="351">
        <v>46174</v>
      </c>
      <c r="L343" s="352"/>
      <c r="M343" s="39"/>
      <c r="N343" s="351">
        <v>46209</v>
      </c>
      <c r="O343" s="352"/>
      <c r="P343" s="38"/>
      <c r="Q343" s="37"/>
      <c r="R343" s="36">
        <f>IF($D$18="YES", (Q343), (0))</f>
        <v>0</v>
      </c>
      <c r="S343" s="38"/>
      <c r="T343" s="37"/>
      <c r="U343" s="36">
        <f>IF($D$18="YES", (T343), (0))</f>
        <v>0</v>
      </c>
      <c r="V343" s="38"/>
      <c r="W343" s="37"/>
      <c r="X343" s="36">
        <f>IF($D$18="YES", (W343), (0))</f>
        <v>0</v>
      </c>
      <c r="Y343" s="38"/>
      <c r="Z343" s="37"/>
      <c r="AA343" s="36">
        <f>IF($D$18="YES", (Z343), (0))</f>
        <v>0</v>
      </c>
      <c r="AB343" s="33"/>
      <c r="AC343" s="33"/>
      <c r="AD343" s="35"/>
      <c r="AE343" s="34"/>
      <c r="AF343" s="33"/>
      <c r="AG343" s="16">
        <f>SUM(Q343,R343,T343,U343,W343,X343,Z343,AA343)</f>
        <v>0</v>
      </c>
      <c r="AH343" s="16"/>
      <c r="AI343" s="32"/>
      <c r="AJ343" s="32">
        <f t="shared" si="485"/>
        <v>0</v>
      </c>
      <c r="AK343" s="32"/>
      <c r="AL343" s="32">
        <f t="shared" si="478"/>
        <v>0</v>
      </c>
      <c r="AM343" s="32"/>
      <c r="AN343" s="32">
        <f t="shared" si="479"/>
        <v>0</v>
      </c>
      <c r="AO343" s="32"/>
      <c r="AP343" s="32">
        <f t="shared" si="480"/>
        <v>0</v>
      </c>
      <c r="AQ343" s="32"/>
      <c r="AR343" s="330">
        <f t="shared" si="486"/>
        <v>0</v>
      </c>
      <c r="AS343" s="32"/>
      <c r="AT343" s="32"/>
      <c r="AU343" s="31">
        <f>(Q343*G343)*F343</f>
        <v>0</v>
      </c>
      <c r="AV343" s="32"/>
      <c r="AW343" s="31">
        <f>(T343*G343)*F343</f>
        <v>0</v>
      </c>
      <c r="AX343" s="32"/>
      <c r="AY343" s="31">
        <f>(W343*G343)*F343</f>
        <v>0</v>
      </c>
      <c r="AZ343" s="32"/>
      <c r="BA343" s="31">
        <f>(Z343*G343)*F343</f>
        <v>0</v>
      </c>
      <c r="BB343" s="32"/>
      <c r="BC343" s="31">
        <f>SUM(AT343:BB343)</f>
        <v>0</v>
      </c>
      <c r="BF343" s="30"/>
      <c r="BG343" s="30"/>
      <c r="BH343" s="30"/>
      <c r="BI343" s="30"/>
      <c r="BJ343" s="30"/>
      <c r="BK343" s="30"/>
      <c r="BL343" s="30"/>
      <c r="BM343" s="30">
        <f>IF($N$18&lt;BM$24,0,IF($N$18&gt;BM$25,0,$BG343))</f>
        <v>0</v>
      </c>
      <c r="BN343" s="30">
        <f>IF($N$18&lt;BN$24,0,IF($N$18&gt;BN$25,0,$BH343))</f>
        <v>0</v>
      </c>
      <c r="BO343" s="30">
        <f>IF($N$18&lt;BO$24,0,IF($N$18&gt;BO$25,0,$BI343))</f>
        <v>0</v>
      </c>
      <c r="BP343" s="30">
        <f>IF($N$18&lt;BP$24,0,IF($N$18&gt;BP$25,0,$BJ343))</f>
        <v>0</v>
      </c>
      <c r="BQ343" s="30">
        <f>IF($N$18&lt;BQ$24,0,IF($N$18&gt;BQ$25,0,$BK343))</f>
        <v>0</v>
      </c>
      <c r="BR343" s="29">
        <f>SUM(BL343:BQ343)</f>
        <v>0</v>
      </c>
      <c r="BT343" s="28">
        <v>5</v>
      </c>
    </row>
    <row r="344" spans="1:72" ht="12" customHeight="1">
      <c r="A344" s="27">
        <f>N18</f>
        <v>1</v>
      </c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16"/>
      <c r="AD344" s="16"/>
      <c r="AE344" s="16"/>
      <c r="AF344" s="16"/>
      <c r="AG344" s="20">
        <v>1</v>
      </c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7"/>
      <c r="BG344" s="17"/>
      <c r="BH344" s="17"/>
      <c r="BI344" s="17"/>
      <c r="BJ344" s="17"/>
      <c r="BK344" s="17"/>
      <c r="BL344" s="16"/>
      <c r="BM344" s="16"/>
      <c r="BN344" s="16"/>
      <c r="BO344" s="16"/>
      <c r="BP344" s="16"/>
      <c r="BQ344" s="16"/>
      <c r="BR344" s="16"/>
    </row>
    <row r="345" spans="1:72" ht="11.25" customHeight="1">
      <c r="A345" s="448" t="s">
        <v>446</v>
      </c>
      <c r="B345" s="449"/>
      <c r="C345" s="449"/>
      <c r="D345" s="449"/>
      <c r="E345" s="449"/>
      <c r="F345" s="449"/>
      <c r="G345" s="449"/>
      <c r="H345" s="449"/>
      <c r="I345" s="449"/>
      <c r="J345" s="449"/>
      <c r="K345" s="449"/>
      <c r="L345" s="449"/>
      <c r="M345" s="449"/>
      <c r="N345" s="449"/>
      <c r="O345" s="449"/>
      <c r="P345" s="449"/>
      <c r="Q345" s="449"/>
      <c r="R345" s="449"/>
      <c r="S345" s="449"/>
      <c r="T345" s="449"/>
      <c r="U345" s="449"/>
      <c r="V345" s="449"/>
      <c r="W345" s="449"/>
      <c r="X345" s="449"/>
      <c r="Y345" s="449"/>
      <c r="Z345" s="449"/>
      <c r="AA345" s="450"/>
      <c r="AB345" s="25"/>
      <c r="AC345" s="16"/>
      <c r="AD345" s="16"/>
      <c r="AE345" s="16"/>
      <c r="AF345" s="16"/>
      <c r="AG345" s="20">
        <v>1</v>
      </c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7"/>
      <c r="BG345" s="17"/>
      <c r="BH345" s="17"/>
      <c r="BI345" s="17"/>
      <c r="BJ345" s="17"/>
      <c r="BK345" s="17"/>
      <c r="BL345" s="16"/>
      <c r="BM345" s="16"/>
      <c r="BN345" s="16"/>
      <c r="BO345" s="16"/>
      <c r="BP345" s="16"/>
      <c r="BQ345" s="16"/>
      <c r="BR345" s="16"/>
    </row>
    <row r="346" spans="1:72" ht="20.100000000000001" customHeight="1">
      <c r="A346" s="442"/>
      <c r="B346" s="443"/>
      <c r="C346" s="443"/>
      <c r="D346" s="443"/>
      <c r="E346" s="443"/>
      <c r="F346" s="443"/>
      <c r="G346" s="443"/>
      <c r="H346" s="443"/>
      <c r="I346" s="443"/>
      <c r="J346" s="443"/>
      <c r="K346" s="443"/>
      <c r="L346" s="443"/>
      <c r="M346" s="443"/>
      <c r="N346" s="443"/>
      <c r="O346" s="443"/>
      <c r="P346" s="443"/>
      <c r="Q346" s="443"/>
      <c r="R346" s="443"/>
      <c r="S346" s="443"/>
      <c r="T346" s="443"/>
      <c r="U346" s="443"/>
      <c r="V346" s="443"/>
      <c r="W346" s="443"/>
      <c r="X346" s="443"/>
      <c r="Y346" s="443"/>
      <c r="Z346" s="443"/>
      <c r="AA346" s="444"/>
      <c r="AB346" s="22"/>
      <c r="AC346" s="13"/>
      <c r="AD346" s="13"/>
      <c r="AE346" s="13"/>
      <c r="AF346" s="13"/>
      <c r="AG346" s="20">
        <v>1</v>
      </c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24"/>
      <c r="BG346" s="24"/>
      <c r="BH346" s="24"/>
      <c r="BI346" s="24"/>
      <c r="BJ346" s="24"/>
      <c r="BK346" s="24"/>
      <c r="BL346" s="13"/>
      <c r="BM346" s="13"/>
      <c r="BN346" s="13"/>
      <c r="BO346" s="13"/>
      <c r="BP346" s="13"/>
      <c r="BQ346" s="13"/>
      <c r="BR346" s="13"/>
      <c r="BS346" s="23"/>
    </row>
    <row r="347" spans="1:72" ht="20.100000000000001" customHeight="1">
      <c r="A347" s="442"/>
      <c r="B347" s="443"/>
      <c r="C347" s="443"/>
      <c r="D347" s="443"/>
      <c r="E347" s="443"/>
      <c r="F347" s="443"/>
      <c r="G347" s="443"/>
      <c r="H347" s="443"/>
      <c r="I347" s="443"/>
      <c r="J347" s="443"/>
      <c r="K347" s="443"/>
      <c r="L347" s="443"/>
      <c r="M347" s="443"/>
      <c r="N347" s="443"/>
      <c r="O347" s="443"/>
      <c r="P347" s="443"/>
      <c r="Q347" s="443"/>
      <c r="R347" s="443"/>
      <c r="S347" s="443"/>
      <c r="T347" s="443"/>
      <c r="U347" s="443"/>
      <c r="V347" s="443"/>
      <c r="W347" s="443"/>
      <c r="X347" s="443"/>
      <c r="Y347" s="443"/>
      <c r="Z347" s="443"/>
      <c r="AA347" s="444"/>
      <c r="AB347" s="22"/>
      <c r="AG347" s="20">
        <v>1</v>
      </c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</row>
    <row r="348" spans="1:72" ht="20.100000000000001" customHeight="1">
      <c r="A348" s="442"/>
      <c r="B348" s="443"/>
      <c r="C348" s="443"/>
      <c r="D348" s="443"/>
      <c r="E348" s="443"/>
      <c r="F348" s="443"/>
      <c r="G348" s="443"/>
      <c r="H348" s="443"/>
      <c r="I348" s="443"/>
      <c r="J348" s="443"/>
      <c r="K348" s="443"/>
      <c r="L348" s="443"/>
      <c r="M348" s="443"/>
      <c r="N348" s="443"/>
      <c r="O348" s="443"/>
      <c r="P348" s="443"/>
      <c r="Q348" s="443"/>
      <c r="R348" s="443"/>
      <c r="S348" s="443"/>
      <c r="T348" s="443"/>
      <c r="U348" s="443"/>
      <c r="V348" s="443"/>
      <c r="W348" s="443"/>
      <c r="X348" s="443"/>
      <c r="Y348" s="443"/>
      <c r="Z348" s="443"/>
      <c r="AA348" s="444"/>
      <c r="AB348" s="22"/>
      <c r="AG348" s="20">
        <v>1</v>
      </c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</row>
    <row r="349" spans="1:72" ht="20.100000000000001" customHeight="1">
      <c r="A349" s="442"/>
      <c r="B349" s="443"/>
      <c r="C349" s="443"/>
      <c r="D349" s="443"/>
      <c r="E349" s="443"/>
      <c r="F349" s="443"/>
      <c r="G349" s="443"/>
      <c r="H349" s="443"/>
      <c r="I349" s="443"/>
      <c r="J349" s="443"/>
      <c r="K349" s="443"/>
      <c r="L349" s="443"/>
      <c r="M349" s="443"/>
      <c r="N349" s="443"/>
      <c r="O349" s="443"/>
      <c r="P349" s="443"/>
      <c r="Q349" s="443"/>
      <c r="R349" s="443"/>
      <c r="S349" s="443"/>
      <c r="T349" s="443"/>
      <c r="U349" s="443"/>
      <c r="V349" s="443"/>
      <c r="W349" s="443"/>
      <c r="X349" s="443"/>
      <c r="Y349" s="443"/>
      <c r="Z349" s="443"/>
      <c r="AA349" s="444"/>
      <c r="AB349" s="22"/>
      <c r="AG349" s="20">
        <v>1</v>
      </c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</row>
    <row r="350" spans="1:72" ht="20.100000000000001" customHeight="1">
      <c r="A350" s="442"/>
      <c r="B350" s="443"/>
      <c r="C350" s="443"/>
      <c r="D350" s="443"/>
      <c r="E350" s="443"/>
      <c r="F350" s="443"/>
      <c r="G350" s="443"/>
      <c r="H350" s="443"/>
      <c r="I350" s="443"/>
      <c r="J350" s="443"/>
      <c r="K350" s="443"/>
      <c r="L350" s="443"/>
      <c r="M350" s="443"/>
      <c r="N350" s="443"/>
      <c r="O350" s="443"/>
      <c r="P350" s="443"/>
      <c r="Q350" s="443"/>
      <c r="R350" s="443"/>
      <c r="S350" s="443"/>
      <c r="T350" s="443"/>
      <c r="U350" s="443"/>
      <c r="V350" s="443"/>
      <c r="W350" s="443"/>
      <c r="X350" s="443"/>
      <c r="Y350" s="443"/>
      <c r="Z350" s="443"/>
      <c r="AA350" s="444"/>
      <c r="AB350" s="22"/>
      <c r="AG350" s="20">
        <v>1</v>
      </c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</row>
    <row r="351" spans="1:72">
      <c r="AG351" s="20"/>
    </row>
    <row r="352" spans="1:72">
      <c r="AG352" s="20"/>
    </row>
    <row r="353" spans="33:33">
      <c r="AG353" s="20"/>
    </row>
  </sheetData>
  <sheetProtection algorithmName="SHA-512" hashValue="CxOnTzig4UL8LvJpnwfB2GbIZu2VJM73sJrG4WS4km/9Rn5aIjD6t4D2cE6BIXpjweqwaG1A35hfNFZcRNjFZg==" saltValue="8iEw5NreUWUFiW2Q2FS2BQ==" spinCount="100000" sheet="1" formatCells="0" autoFilter="0"/>
  <autoFilter ref="AG1:AG353" xr:uid="{C7CA144C-482D-4FB4-BA55-47EBB9D7FA1E}"/>
  <mergeCells count="1002">
    <mergeCell ref="E337:F337"/>
    <mergeCell ref="E338:F338"/>
    <mergeCell ref="E339:F339"/>
    <mergeCell ref="E340:F340"/>
    <mergeCell ref="E341:F341"/>
    <mergeCell ref="E342:F342"/>
    <mergeCell ref="E343:F343"/>
    <mergeCell ref="E328:F328"/>
    <mergeCell ref="E329:F329"/>
    <mergeCell ref="E330:F330"/>
    <mergeCell ref="E331:F331"/>
    <mergeCell ref="E332:F332"/>
    <mergeCell ref="E333:F333"/>
    <mergeCell ref="E334:F334"/>
    <mergeCell ref="E335:F335"/>
    <mergeCell ref="E336:F336"/>
    <mergeCell ref="E319:F319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10:F310"/>
    <mergeCell ref="E311:F311"/>
    <mergeCell ref="E312:F312"/>
    <mergeCell ref="E313:F313"/>
    <mergeCell ref="E314:F314"/>
    <mergeCell ref="E315:F315"/>
    <mergeCell ref="E316:F316"/>
    <mergeCell ref="E317:F317"/>
    <mergeCell ref="E318:F318"/>
    <mergeCell ref="E301:F301"/>
    <mergeCell ref="E302:F302"/>
    <mergeCell ref="E303:F303"/>
    <mergeCell ref="E304:F304"/>
    <mergeCell ref="E305:F305"/>
    <mergeCell ref="E306:F306"/>
    <mergeCell ref="E307:F307"/>
    <mergeCell ref="E308:F308"/>
    <mergeCell ref="E309:F309"/>
    <mergeCell ref="E292:F292"/>
    <mergeCell ref="E293:F293"/>
    <mergeCell ref="E294:F294"/>
    <mergeCell ref="E295:F295"/>
    <mergeCell ref="E296:F296"/>
    <mergeCell ref="E297:F297"/>
    <mergeCell ref="E298:F298"/>
    <mergeCell ref="E299:F299"/>
    <mergeCell ref="E300:F300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74:F274"/>
    <mergeCell ref="E275:F275"/>
    <mergeCell ref="E276:F276"/>
    <mergeCell ref="E277:F277"/>
    <mergeCell ref="E278:F278"/>
    <mergeCell ref="E279:F279"/>
    <mergeCell ref="E280:F280"/>
    <mergeCell ref="E281:F281"/>
    <mergeCell ref="E282:F282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29:F229"/>
    <mergeCell ref="E230:F230"/>
    <mergeCell ref="E231:F231"/>
    <mergeCell ref="E232:F232"/>
    <mergeCell ref="E233:F233"/>
    <mergeCell ref="E234:F234"/>
    <mergeCell ref="E235:F235"/>
    <mergeCell ref="E236:F236"/>
    <mergeCell ref="E237:F237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184:F184"/>
    <mergeCell ref="E185:F185"/>
    <mergeCell ref="E186:F186"/>
    <mergeCell ref="E187:F187"/>
    <mergeCell ref="E188:F188"/>
    <mergeCell ref="E189:F189"/>
    <mergeCell ref="E190:F190"/>
    <mergeCell ref="E191:F191"/>
    <mergeCell ref="E192:F192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27:F127"/>
    <mergeCell ref="E128:F128"/>
    <mergeCell ref="E132:F132"/>
    <mergeCell ref="E133:F133"/>
    <mergeCell ref="E134:F134"/>
    <mergeCell ref="E135:F135"/>
    <mergeCell ref="E136:F136"/>
    <mergeCell ref="E137:F137"/>
    <mergeCell ref="E138:F138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06:F106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25:F25"/>
    <mergeCell ref="E24:F24"/>
    <mergeCell ref="E30:F30"/>
    <mergeCell ref="E31:F31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K228:L228"/>
    <mergeCell ref="N228:O228"/>
    <mergeCell ref="K185:L185"/>
    <mergeCell ref="N185:O185"/>
    <mergeCell ref="C23:G23"/>
    <mergeCell ref="C26:F26"/>
    <mergeCell ref="K143:L143"/>
    <mergeCell ref="N143:O143"/>
    <mergeCell ref="K79:L79"/>
    <mergeCell ref="K49:L49"/>
    <mergeCell ref="N142:O142"/>
    <mergeCell ref="N156:O156"/>
    <mergeCell ref="N172:O172"/>
    <mergeCell ref="N173:O173"/>
    <mergeCell ref="N168:O168"/>
    <mergeCell ref="N169:O169"/>
    <mergeCell ref="N170:O170"/>
    <mergeCell ref="N171:O171"/>
    <mergeCell ref="N164:O164"/>
    <mergeCell ref="N165:O165"/>
    <mergeCell ref="N166:O166"/>
    <mergeCell ref="N224:O224"/>
    <mergeCell ref="N203:O203"/>
    <mergeCell ref="K223:L223"/>
    <mergeCell ref="N176:O176"/>
    <mergeCell ref="N177:O177"/>
    <mergeCell ref="N178:O178"/>
    <mergeCell ref="N179:O179"/>
    <mergeCell ref="N253:O253"/>
    <mergeCell ref="N191:O191"/>
    <mergeCell ref="N192:O192"/>
    <mergeCell ref="N193:O193"/>
    <mergeCell ref="N202:O202"/>
    <mergeCell ref="N195:O195"/>
    <mergeCell ref="N250:O250"/>
    <mergeCell ref="N206:O206"/>
    <mergeCell ref="N210:O210"/>
    <mergeCell ref="N198:O198"/>
    <mergeCell ref="N199:O199"/>
    <mergeCell ref="N200:O200"/>
    <mergeCell ref="N239:O239"/>
    <mergeCell ref="N229:O229"/>
    <mergeCell ref="N211:O211"/>
    <mergeCell ref="N212:O212"/>
    <mergeCell ref="N204:O204"/>
    <mergeCell ref="N205:O205"/>
    <mergeCell ref="N207:O207"/>
    <mergeCell ref="N242:O242"/>
    <mergeCell ref="N305:O305"/>
    <mergeCell ref="N311:O311"/>
    <mergeCell ref="N312:O312"/>
    <mergeCell ref="N306:O306"/>
    <mergeCell ref="N310:O310"/>
    <mergeCell ref="N308:O308"/>
    <mergeCell ref="N291:O291"/>
    <mergeCell ref="N304:O304"/>
    <mergeCell ref="N292:O292"/>
    <mergeCell ref="N293:O293"/>
    <mergeCell ref="N295:O295"/>
    <mergeCell ref="N296:O296"/>
    <mergeCell ref="N297:O297"/>
    <mergeCell ref="N302:O302"/>
    <mergeCell ref="N298:O298"/>
    <mergeCell ref="N300:O300"/>
    <mergeCell ref="N301:O301"/>
    <mergeCell ref="N208:O208"/>
    <mergeCell ref="N221:O221"/>
    <mergeCell ref="N286:O286"/>
    <mergeCell ref="N280:O280"/>
    <mergeCell ref="N274:O274"/>
    <mergeCell ref="N287:O287"/>
    <mergeCell ref="N288:O288"/>
    <mergeCell ref="N262:O262"/>
    <mergeCell ref="N260:O260"/>
    <mergeCell ref="N261:O261"/>
    <mergeCell ref="N263:O263"/>
    <mergeCell ref="N259:O259"/>
    <mergeCell ref="N213:O213"/>
    <mergeCell ref="N214:O214"/>
    <mergeCell ref="N254:O254"/>
    <mergeCell ref="N222:O222"/>
    <mergeCell ref="N223:O223"/>
    <mergeCell ref="N219:O219"/>
    <mergeCell ref="N220:O220"/>
    <mergeCell ref="N279:O279"/>
    <mergeCell ref="N282:O282"/>
    <mergeCell ref="N271:O271"/>
    <mergeCell ref="N272:O272"/>
    <mergeCell ref="N281:O281"/>
    <mergeCell ref="N283:O283"/>
    <mergeCell ref="N284:O284"/>
    <mergeCell ref="N299:O299"/>
    <mergeCell ref="N278:O278"/>
    <mergeCell ref="N273:O273"/>
    <mergeCell ref="N275:O275"/>
    <mergeCell ref="N276:O276"/>
    <mergeCell ref="N277:O277"/>
    <mergeCell ref="N285:O285"/>
    <mergeCell ref="N290:O290"/>
    <mergeCell ref="N294:O294"/>
    <mergeCell ref="N289:O289"/>
    <mergeCell ref="N267:O267"/>
    <mergeCell ref="N268:O268"/>
    <mergeCell ref="N269:O269"/>
    <mergeCell ref="N270:O270"/>
    <mergeCell ref="N247:O247"/>
    <mergeCell ref="N244:O244"/>
    <mergeCell ref="N255:O255"/>
    <mergeCell ref="N256:O256"/>
    <mergeCell ref="N266:O266"/>
    <mergeCell ref="N252:O252"/>
    <mergeCell ref="N245:O245"/>
    <mergeCell ref="N246:O246"/>
    <mergeCell ref="N248:O248"/>
    <mergeCell ref="N249:O249"/>
    <mergeCell ref="N264:O264"/>
    <mergeCell ref="N265:O265"/>
    <mergeCell ref="N257:O257"/>
    <mergeCell ref="N258:O258"/>
    <mergeCell ref="N251:O251"/>
    <mergeCell ref="N336:O336"/>
    <mergeCell ref="N327:O327"/>
    <mergeCell ref="N341:O341"/>
    <mergeCell ref="N343:O343"/>
    <mergeCell ref="N337:O337"/>
    <mergeCell ref="N340:O340"/>
    <mergeCell ref="N342:O342"/>
    <mergeCell ref="N303:O303"/>
    <mergeCell ref="N334:O334"/>
    <mergeCell ref="N335:O335"/>
    <mergeCell ref="N313:O313"/>
    <mergeCell ref="N314:O314"/>
    <mergeCell ref="N315:O315"/>
    <mergeCell ref="N328:O328"/>
    <mergeCell ref="N333:O333"/>
    <mergeCell ref="N324:O324"/>
    <mergeCell ref="N321:O321"/>
    <mergeCell ref="N332:O332"/>
    <mergeCell ref="N323:O323"/>
    <mergeCell ref="N331:O331"/>
    <mergeCell ref="N338:O338"/>
    <mergeCell ref="N339:O339"/>
    <mergeCell ref="N316:O316"/>
    <mergeCell ref="N319:O319"/>
    <mergeCell ref="N243:O243"/>
    <mergeCell ref="N215:O215"/>
    <mergeCell ref="N217:O217"/>
    <mergeCell ref="N218:O218"/>
    <mergeCell ref="N236:O236"/>
    <mergeCell ref="N209:O209"/>
    <mergeCell ref="N225:O225"/>
    <mergeCell ref="N226:O226"/>
    <mergeCell ref="N233:O233"/>
    <mergeCell ref="N234:O234"/>
    <mergeCell ref="N235:O235"/>
    <mergeCell ref="K308:L308"/>
    <mergeCell ref="K301:L301"/>
    <mergeCell ref="K302:L302"/>
    <mergeCell ref="K303:L303"/>
    <mergeCell ref="N147:O147"/>
    <mergeCell ref="N137:O137"/>
    <mergeCell ref="N138:O138"/>
    <mergeCell ref="N134:O134"/>
    <mergeCell ref="N136:O136"/>
    <mergeCell ref="N167:O167"/>
    <mergeCell ref="N157:O157"/>
    <mergeCell ref="N158:O158"/>
    <mergeCell ref="N159:O159"/>
    <mergeCell ref="N163:O163"/>
    <mergeCell ref="N155:O155"/>
    <mergeCell ref="N149:O149"/>
    <mergeCell ref="N150:O150"/>
    <mergeCell ref="N151:O151"/>
    <mergeCell ref="N152:O152"/>
    <mergeCell ref="N153:O153"/>
    <mergeCell ref="N154:O154"/>
    <mergeCell ref="N146:O146"/>
    <mergeCell ref="N174:O174"/>
    <mergeCell ref="N175:O175"/>
    <mergeCell ref="K305:L305"/>
    <mergeCell ref="K306:L306"/>
    <mergeCell ref="K311:L311"/>
    <mergeCell ref="K312:L312"/>
    <mergeCell ref="K313:L313"/>
    <mergeCell ref="K293:L293"/>
    <mergeCell ref="N132:O132"/>
    <mergeCell ref="N116:O116"/>
    <mergeCell ref="N119:O119"/>
    <mergeCell ref="N121:O121"/>
    <mergeCell ref="N122:O122"/>
    <mergeCell ref="N123:O123"/>
    <mergeCell ref="K294:L294"/>
    <mergeCell ref="K288:L288"/>
    <mergeCell ref="K289:L289"/>
    <mergeCell ref="K290:L290"/>
    <mergeCell ref="K291:L291"/>
    <mergeCell ref="K297:L297"/>
    <mergeCell ref="K298:L298"/>
    <mergeCell ref="K299:L299"/>
    <mergeCell ref="K300:L300"/>
    <mergeCell ref="K292:L292"/>
    <mergeCell ref="K295:L295"/>
    <mergeCell ref="K296:L296"/>
    <mergeCell ref="K340:L340"/>
    <mergeCell ref="K323:L323"/>
    <mergeCell ref="K326:L326"/>
    <mergeCell ref="K327:L327"/>
    <mergeCell ref="K328:L328"/>
    <mergeCell ref="K332:L332"/>
    <mergeCell ref="K343:L343"/>
    <mergeCell ref="K316:L316"/>
    <mergeCell ref="K342:L342"/>
    <mergeCell ref="K319:L319"/>
    <mergeCell ref="K320:L320"/>
    <mergeCell ref="K321:L321"/>
    <mergeCell ref="K333:L333"/>
    <mergeCell ref="K334:L334"/>
    <mergeCell ref="K335:L335"/>
    <mergeCell ref="K325:L325"/>
    <mergeCell ref="K341:L341"/>
    <mergeCell ref="K331:L331"/>
    <mergeCell ref="K338:L338"/>
    <mergeCell ref="K339:L339"/>
    <mergeCell ref="K336:L336"/>
    <mergeCell ref="K337:L337"/>
    <mergeCell ref="K304:L304"/>
    <mergeCell ref="K283:L283"/>
    <mergeCell ref="K284:L284"/>
    <mergeCell ref="K286:L286"/>
    <mergeCell ref="K287:L287"/>
    <mergeCell ref="K282:L282"/>
    <mergeCell ref="K278:L278"/>
    <mergeCell ref="K279:L279"/>
    <mergeCell ref="K280:L280"/>
    <mergeCell ref="K281:L281"/>
    <mergeCell ref="K285:L285"/>
    <mergeCell ref="K274:L274"/>
    <mergeCell ref="K275:L275"/>
    <mergeCell ref="K276:L276"/>
    <mergeCell ref="K277:L277"/>
    <mergeCell ref="K269:L269"/>
    <mergeCell ref="K270:L270"/>
    <mergeCell ref="K271:L271"/>
    <mergeCell ref="K272:L272"/>
    <mergeCell ref="K273:L273"/>
    <mergeCell ref="K258:L258"/>
    <mergeCell ref="K259:L259"/>
    <mergeCell ref="K264:L264"/>
    <mergeCell ref="K265:L265"/>
    <mergeCell ref="K267:L267"/>
    <mergeCell ref="K268:L268"/>
    <mergeCell ref="K260:L260"/>
    <mergeCell ref="K261:L261"/>
    <mergeCell ref="K263:L263"/>
    <mergeCell ref="K266:L266"/>
    <mergeCell ref="K262:L262"/>
    <mergeCell ref="K247:L247"/>
    <mergeCell ref="K257:L257"/>
    <mergeCell ref="K252:L252"/>
    <mergeCell ref="K242:L242"/>
    <mergeCell ref="K243:L243"/>
    <mergeCell ref="K244:L244"/>
    <mergeCell ref="K245:L245"/>
    <mergeCell ref="K246:L246"/>
    <mergeCell ref="K253:L253"/>
    <mergeCell ref="K254:L254"/>
    <mergeCell ref="K248:L248"/>
    <mergeCell ref="K249:L249"/>
    <mergeCell ref="K250:L250"/>
    <mergeCell ref="K251:L251"/>
    <mergeCell ref="K255:L255"/>
    <mergeCell ref="K256:L256"/>
    <mergeCell ref="K224:L224"/>
    <mergeCell ref="K225:L225"/>
    <mergeCell ref="K226:L226"/>
    <mergeCell ref="K217:L217"/>
    <mergeCell ref="K218:L218"/>
    <mergeCell ref="K219:L219"/>
    <mergeCell ref="K220:L220"/>
    <mergeCell ref="K221:L221"/>
    <mergeCell ref="K222:L222"/>
    <mergeCell ref="K207:L207"/>
    <mergeCell ref="K198:L198"/>
    <mergeCell ref="K199:L199"/>
    <mergeCell ref="K200:L200"/>
    <mergeCell ref="K212:L212"/>
    <mergeCell ref="K213:L213"/>
    <mergeCell ref="K214:L214"/>
    <mergeCell ref="K215:L215"/>
    <mergeCell ref="K208:L208"/>
    <mergeCell ref="K209:L209"/>
    <mergeCell ref="K210:L210"/>
    <mergeCell ref="K211:L211"/>
    <mergeCell ref="K205:L205"/>
    <mergeCell ref="K206:L206"/>
    <mergeCell ref="K186:L186"/>
    <mergeCell ref="K181:L181"/>
    <mergeCell ref="K201:L201"/>
    <mergeCell ref="K202:L202"/>
    <mergeCell ref="K193:L193"/>
    <mergeCell ref="K203:L203"/>
    <mergeCell ref="K204:L204"/>
    <mergeCell ref="K195:L195"/>
    <mergeCell ref="K187:L187"/>
    <mergeCell ref="K189:L189"/>
    <mergeCell ref="K190:L190"/>
    <mergeCell ref="K191:L191"/>
    <mergeCell ref="K197:L197"/>
    <mergeCell ref="K196:L196"/>
    <mergeCell ref="K192:L192"/>
    <mergeCell ref="N81:O81"/>
    <mergeCell ref="N83:O83"/>
    <mergeCell ref="N84:O84"/>
    <mergeCell ref="N85:O85"/>
    <mergeCell ref="N97:O97"/>
    <mergeCell ref="N98:O98"/>
    <mergeCell ref="N99:O99"/>
    <mergeCell ref="N88:O88"/>
    <mergeCell ref="N96:O96"/>
    <mergeCell ref="K137:L137"/>
    <mergeCell ref="N125:O125"/>
    <mergeCell ref="K120:L120"/>
    <mergeCell ref="K118:L118"/>
    <mergeCell ref="K119:L119"/>
    <mergeCell ref="N86:O86"/>
    <mergeCell ref="N90:O90"/>
    <mergeCell ref="N100:O100"/>
    <mergeCell ref="N92:O92"/>
    <mergeCell ref="K100:L100"/>
    <mergeCell ref="N126:O126"/>
    <mergeCell ref="K99:L99"/>
    <mergeCell ref="K101:L101"/>
    <mergeCell ref="N101:O101"/>
    <mergeCell ref="K106:L106"/>
    <mergeCell ref="N89:O89"/>
    <mergeCell ref="K96:L96"/>
    <mergeCell ref="K94:L94"/>
    <mergeCell ref="K95:L95"/>
    <mergeCell ref="N102:O102"/>
    <mergeCell ref="N118:O118"/>
    <mergeCell ref="K122:L122"/>
    <mergeCell ref="K112:L112"/>
    <mergeCell ref="K113:L113"/>
    <mergeCell ref="N75:O75"/>
    <mergeCell ref="N117:O117"/>
    <mergeCell ref="K91:L91"/>
    <mergeCell ref="N91:O91"/>
    <mergeCell ref="N78:O78"/>
    <mergeCell ref="N79:O79"/>
    <mergeCell ref="N80:O80"/>
    <mergeCell ref="K114:L114"/>
    <mergeCell ref="K115:L115"/>
    <mergeCell ref="K117:L117"/>
    <mergeCell ref="K116:L116"/>
    <mergeCell ref="K78:L78"/>
    <mergeCell ref="K102:L102"/>
    <mergeCell ref="K86:L86"/>
    <mergeCell ref="K110:L110"/>
    <mergeCell ref="A108:AA108"/>
    <mergeCell ref="K82:L82"/>
    <mergeCell ref="N87:O87"/>
    <mergeCell ref="N110:O110"/>
    <mergeCell ref="N112:O112"/>
    <mergeCell ref="K97:L97"/>
    <mergeCell ref="N94:O94"/>
    <mergeCell ref="N95:O95"/>
    <mergeCell ref="K98:L98"/>
    <mergeCell ref="A350:AA350"/>
    <mergeCell ref="A349:AA349"/>
    <mergeCell ref="A348:AA348"/>
    <mergeCell ref="A347:AA347"/>
    <mergeCell ref="K127:L127"/>
    <mergeCell ref="N127:O127"/>
    <mergeCell ref="A130:AA130"/>
    <mergeCell ref="A345:AA345"/>
    <mergeCell ref="A346:AA346"/>
    <mergeCell ref="K141:L141"/>
    <mergeCell ref="K142:L142"/>
    <mergeCell ref="K138:L138"/>
    <mergeCell ref="K139:L139"/>
    <mergeCell ref="K133:L133"/>
    <mergeCell ref="K149:L149"/>
    <mergeCell ref="K150:L150"/>
    <mergeCell ref="K240:L240"/>
    <mergeCell ref="N240:O240"/>
    <mergeCell ref="K227:L227"/>
    <mergeCell ref="N227:O227"/>
    <mergeCell ref="K232:L232"/>
    <mergeCell ref="K233:L233"/>
    <mergeCell ref="K234:L234"/>
    <mergeCell ref="K235:L235"/>
    <mergeCell ref="K74:L74"/>
    <mergeCell ref="N67:O67"/>
    <mergeCell ref="N73:O73"/>
    <mergeCell ref="K71:L71"/>
    <mergeCell ref="N71:O71"/>
    <mergeCell ref="K72:L72"/>
    <mergeCell ref="N72:O72"/>
    <mergeCell ref="K69:L69"/>
    <mergeCell ref="N69:O69"/>
    <mergeCell ref="N70:O70"/>
    <mergeCell ref="K73:L73"/>
    <mergeCell ref="N74:O74"/>
    <mergeCell ref="N47:O47"/>
    <mergeCell ref="K61:L61"/>
    <mergeCell ref="N61:O61"/>
    <mergeCell ref="K62:L62"/>
    <mergeCell ref="N62:O62"/>
    <mergeCell ref="N49:O49"/>
    <mergeCell ref="K53:L53"/>
    <mergeCell ref="K54:L54"/>
    <mergeCell ref="K55:L55"/>
    <mergeCell ref="K56:L56"/>
    <mergeCell ref="K58:L58"/>
    <mergeCell ref="K57:L57"/>
    <mergeCell ref="N53:O53"/>
    <mergeCell ref="N52:O52"/>
    <mergeCell ref="N57:O57"/>
    <mergeCell ref="N58:O58"/>
    <mergeCell ref="E20:F20"/>
    <mergeCell ref="K22:AA22"/>
    <mergeCell ref="B21:D21"/>
    <mergeCell ref="B13:F13"/>
    <mergeCell ref="B14:F14"/>
    <mergeCell ref="B15:F15"/>
    <mergeCell ref="U20:AA20"/>
    <mergeCell ref="C19:E19"/>
    <mergeCell ref="N12:AA12"/>
    <mergeCell ref="N13:AA13"/>
    <mergeCell ref="B17:C17"/>
    <mergeCell ref="B18:C18"/>
    <mergeCell ref="A6:AA6"/>
    <mergeCell ref="E11:F11"/>
    <mergeCell ref="B8:F8"/>
    <mergeCell ref="B9:F9"/>
    <mergeCell ref="B10:F10"/>
    <mergeCell ref="N8:AA8"/>
    <mergeCell ref="N9:AA9"/>
    <mergeCell ref="N10:AA10"/>
    <mergeCell ref="I8:M8"/>
    <mergeCell ref="I9:M9"/>
    <mergeCell ref="I10:M10"/>
    <mergeCell ref="I11:M11"/>
    <mergeCell ref="X11:AA11"/>
    <mergeCell ref="N11:U11"/>
    <mergeCell ref="B11:C11"/>
    <mergeCell ref="N33:O33"/>
    <mergeCell ref="F17:G17"/>
    <mergeCell ref="K24:L24"/>
    <mergeCell ref="N24:O24"/>
    <mergeCell ref="G20:K20"/>
    <mergeCell ref="N23:O23"/>
    <mergeCell ref="N25:O25"/>
    <mergeCell ref="K30:L30"/>
    <mergeCell ref="N30:O30"/>
    <mergeCell ref="K31:L31"/>
    <mergeCell ref="N31:O31"/>
    <mergeCell ref="K29:L29"/>
    <mergeCell ref="N29:O29"/>
    <mergeCell ref="K25:L25"/>
    <mergeCell ref="H17:M17"/>
    <mergeCell ref="K33:L33"/>
    <mergeCell ref="A27:AA27"/>
    <mergeCell ref="T23:U23"/>
    <mergeCell ref="B20:D20"/>
    <mergeCell ref="A20:A21"/>
    <mergeCell ref="K26:AA26"/>
    <mergeCell ref="A22:D22"/>
    <mergeCell ref="N17:O17"/>
    <mergeCell ref="E21:F21"/>
    <mergeCell ref="BF16:BR16"/>
    <mergeCell ref="AD23:AE23"/>
    <mergeCell ref="I12:M12"/>
    <mergeCell ref="N18:O18"/>
    <mergeCell ref="U17:AA17"/>
    <mergeCell ref="P18:AA18"/>
    <mergeCell ref="I13:M13"/>
    <mergeCell ref="I15:M15"/>
    <mergeCell ref="N14:AA14"/>
    <mergeCell ref="H18:M18"/>
    <mergeCell ref="I14:M14"/>
    <mergeCell ref="N15:AA15"/>
    <mergeCell ref="W23:X23"/>
    <mergeCell ref="G21:K21"/>
    <mergeCell ref="F18:G18"/>
    <mergeCell ref="Z23:AA23"/>
    <mergeCell ref="Q23:R23"/>
    <mergeCell ref="L20:T20"/>
    <mergeCell ref="L21:T21"/>
    <mergeCell ref="G19:K19"/>
    <mergeCell ref="U21:AA21"/>
    <mergeCell ref="C16:F16"/>
    <mergeCell ref="AK16:BC16"/>
    <mergeCell ref="B12:F12"/>
    <mergeCell ref="N45:O45"/>
    <mergeCell ref="K39:L39"/>
    <mergeCell ref="N34:O34"/>
    <mergeCell ref="N35:O35"/>
    <mergeCell ref="N36:O36"/>
    <mergeCell ref="K63:L63"/>
    <mergeCell ref="N63:O63"/>
    <mergeCell ref="K68:L68"/>
    <mergeCell ref="N68:O68"/>
    <mergeCell ref="K67:L67"/>
    <mergeCell ref="K50:L50"/>
    <mergeCell ref="N50:O50"/>
    <mergeCell ref="K59:L59"/>
    <mergeCell ref="K60:L60"/>
    <mergeCell ref="K51:L51"/>
    <mergeCell ref="N51:O51"/>
    <mergeCell ref="K52:L52"/>
    <mergeCell ref="N59:O59"/>
    <mergeCell ref="N54:O54"/>
    <mergeCell ref="N60:O60"/>
    <mergeCell ref="N55:O55"/>
    <mergeCell ref="N56:O56"/>
    <mergeCell ref="N66:O66"/>
    <mergeCell ref="K47:L47"/>
    <mergeCell ref="N64:O64"/>
    <mergeCell ref="N65:O65"/>
    <mergeCell ref="K70:L70"/>
    <mergeCell ref="K80:L80"/>
    <mergeCell ref="K81:L81"/>
    <mergeCell ref="K87:L87"/>
    <mergeCell ref="N93:O93"/>
    <mergeCell ref="K64:L64"/>
    <mergeCell ref="K65:L65"/>
    <mergeCell ref="K66:L66"/>
    <mergeCell ref="K88:L88"/>
    <mergeCell ref="K89:L89"/>
    <mergeCell ref="K90:L90"/>
    <mergeCell ref="K92:L92"/>
    <mergeCell ref="K93:L93"/>
    <mergeCell ref="K75:L75"/>
    <mergeCell ref="K77:L77"/>
    <mergeCell ref="K76:L76"/>
    <mergeCell ref="K84:L84"/>
    <mergeCell ref="K85:L85"/>
    <mergeCell ref="K83:L83"/>
    <mergeCell ref="N77:O77"/>
    <mergeCell ref="N76:O76"/>
    <mergeCell ref="N82:O82"/>
    <mergeCell ref="K231:L231"/>
    <mergeCell ref="K236:L236"/>
    <mergeCell ref="K229:L229"/>
    <mergeCell ref="K230:L230"/>
    <mergeCell ref="K239:L239"/>
    <mergeCell ref="N231:O231"/>
    <mergeCell ref="N232:O232"/>
    <mergeCell ref="N230:O230"/>
    <mergeCell ref="K134:L134"/>
    <mergeCell ref="K179:L179"/>
    <mergeCell ref="K183:L183"/>
    <mergeCell ref="K188:L188"/>
    <mergeCell ref="K182:L182"/>
    <mergeCell ref="K180:L180"/>
    <mergeCell ref="K167:L167"/>
    <mergeCell ref="K177:L177"/>
    <mergeCell ref="N141:O141"/>
    <mergeCell ref="K144:L144"/>
    <mergeCell ref="K145:L145"/>
    <mergeCell ref="K146:L146"/>
    <mergeCell ref="K151:L151"/>
    <mergeCell ref="K154:L154"/>
    <mergeCell ref="K152:L152"/>
    <mergeCell ref="K148:L148"/>
    <mergeCell ref="K121:L121"/>
    <mergeCell ref="K132:L132"/>
    <mergeCell ref="K126:L126"/>
    <mergeCell ref="N103:O103"/>
    <mergeCell ref="N104:O104"/>
    <mergeCell ref="N106:O106"/>
    <mergeCell ref="K128:L128"/>
    <mergeCell ref="N128:O128"/>
    <mergeCell ref="N105:O105"/>
    <mergeCell ref="K123:L123"/>
    <mergeCell ref="K111:L111"/>
    <mergeCell ref="N113:O113"/>
    <mergeCell ref="N124:O124"/>
    <mergeCell ref="N120:O120"/>
    <mergeCell ref="N111:O111"/>
    <mergeCell ref="N114:O114"/>
    <mergeCell ref="N115:O115"/>
    <mergeCell ref="K105:L105"/>
    <mergeCell ref="K103:L103"/>
    <mergeCell ref="K104:L104"/>
    <mergeCell ref="K216:L216"/>
    <mergeCell ref="N216:O216"/>
    <mergeCell ref="K153:L153"/>
    <mergeCell ref="N144:O144"/>
    <mergeCell ref="N145:O145"/>
    <mergeCell ref="N148:O148"/>
    <mergeCell ref="K147:L147"/>
    <mergeCell ref="K155:L155"/>
    <mergeCell ref="K157:L157"/>
    <mergeCell ref="K156:L156"/>
    <mergeCell ref="K174:L174"/>
    <mergeCell ref="K175:L175"/>
    <mergeCell ref="K176:L176"/>
    <mergeCell ref="K170:L170"/>
    <mergeCell ref="K171:L171"/>
    <mergeCell ref="K172:L172"/>
    <mergeCell ref="K173:L173"/>
    <mergeCell ref="K158:L158"/>
    <mergeCell ref="K159:L159"/>
    <mergeCell ref="K164:L164"/>
    <mergeCell ref="K165:L165"/>
    <mergeCell ref="K163:L163"/>
    <mergeCell ref="K168:L168"/>
    <mergeCell ref="K169:L169"/>
    <mergeCell ref="N181:O181"/>
    <mergeCell ref="K184:L184"/>
    <mergeCell ref="N184:O184"/>
    <mergeCell ref="K194:L194"/>
    <mergeCell ref="N194:O194"/>
    <mergeCell ref="K124:L124"/>
    <mergeCell ref="K125:L125"/>
    <mergeCell ref="K178:L178"/>
    <mergeCell ref="N188:O188"/>
    <mergeCell ref="N189:O189"/>
    <mergeCell ref="N190:O190"/>
    <mergeCell ref="N183:O183"/>
    <mergeCell ref="N186:O186"/>
    <mergeCell ref="N187:O187"/>
    <mergeCell ref="K166:L166"/>
    <mergeCell ref="N182:O182"/>
    <mergeCell ref="N180:O180"/>
    <mergeCell ref="N140:O140"/>
    <mergeCell ref="K136:L136"/>
    <mergeCell ref="N133:O133"/>
    <mergeCell ref="N139:O139"/>
    <mergeCell ref="K135:L135"/>
    <mergeCell ref="N135:O135"/>
    <mergeCell ref="K140:L140"/>
    <mergeCell ref="K34:L34"/>
    <mergeCell ref="K35:L35"/>
    <mergeCell ref="N38:O38"/>
    <mergeCell ref="N44:O44"/>
    <mergeCell ref="K36:L36"/>
    <mergeCell ref="K37:L37"/>
    <mergeCell ref="K38:L38"/>
    <mergeCell ref="K43:L43"/>
    <mergeCell ref="K44:L44"/>
    <mergeCell ref="K40:L40"/>
    <mergeCell ref="K41:L41"/>
    <mergeCell ref="K42:L42"/>
    <mergeCell ref="N37:O37"/>
    <mergeCell ref="N39:O39"/>
    <mergeCell ref="N40:O40"/>
    <mergeCell ref="N43:O43"/>
    <mergeCell ref="K238:L238"/>
    <mergeCell ref="N238:O238"/>
    <mergeCell ref="K241:L241"/>
    <mergeCell ref="N241:O241"/>
    <mergeCell ref="K307:L307"/>
    <mergeCell ref="N307:O307"/>
    <mergeCell ref="N41:O41"/>
    <mergeCell ref="N42:O42"/>
    <mergeCell ref="K45:L45"/>
    <mergeCell ref="K160:L160"/>
    <mergeCell ref="N160:O160"/>
    <mergeCell ref="K161:L161"/>
    <mergeCell ref="N161:O161"/>
    <mergeCell ref="K162:L162"/>
    <mergeCell ref="N162:O162"/>
    <mergeCell ref="N201:O201"/>
    <mergeCell ref="N197:O197"/>
    <mergeCell ref="N196:O196"/>
    <mergeCell ref="K48:L48"/>
    <mergeCell ref="N48:O48"/>
    <mergeCell ref="K46:L46"/>
    <mergeCell ref="N46:O46"/>
    <mergeCell ref="K237:L237"/>
    <mergeCell ref="N237:O237"/>
    <mergeCell ref="K309:L309"/>
    <mergeCell ref="N309:O309"/>
    <mergeCell ref="K317:L317"/>
    <mergeCell ref="N317:O317"/>
    <mergeCell ref="K318:L318"/>
    <mergeCell ref="N318:O318"/>
    <mergeCell ref="K329:L329"/>
    <mergeCell ref="N329:O329"/>
    <mergeCell ref="K330:L330"/>
    <mergeCell ref="N330:O330"/>
    <mergeCell ref="N325:O325"/>
    <mergeCell ref="N326:O326"/>
    <mergeCell ref="K322:L322"/>
    <mergeCell ref="K324:L324"/>
    <mergeCell ref="K314:L314"/>
    <mergeCell ref="K315:L315"/>
    <mergeCell ref="K310:L310"/>
    <mergeCell ref="N322:O322"/>
    <mergeCell ref="N320:O320"/>
  </mergeCells>
  <conditionalFormatting sqref="B14:F14">
    <cfRule type="expression" dxfId="5" priority="5">
      <formula>$AH$16=TRUE</formula>
    </cfRule>
  </conditionalFormatting>
  <conditionalFormatting sqref="F29 F107:F109 F129:F131">
    <cfRule type="cellIs" dxfId="4" priority="1" stopIfTrue="1" operator="notEqual">
      <formula>#REF!</formula>
    </cfRule>
  </conditionalFormatting>
  <dataValidations disablePrompts="1" count="3">
    <dataValidation type="list" allowBlank="1" showInputMessage="1" showErrorMessage="1" sqref="D18" xr:uid="{00000000-0002-0000-0000-000002000000}">
      <formula1>$AH$17:$AH$19</formula1>
    </dataValidation>
    <dataValidation type="list" allowBlank="1" showInputMessage="1" showErrorMessage="1" sqref="G21:K21" xr:uid="{00000000-0002-0000-0000-000001000000}">
      <formula1>$AH$20:$AH$21</formula1>
    </dataValidation>
    <dataValidation type="list" allowBlank="1" showInputMessage="1" showErrorMessage="1" sqref="B21" xr:uid="{00000000-0002-0000-0000-000000000000}">
      <formula1>$AH$17:$AH$18</formula1>
    </dataValidation>
  </dataValidations>
  <printOptions horizontalCentered="1"/>
  <pageMargins left="0.1" right="0.1" top="0.3" bottom="0.35" header="0.18" footer="0.05"/>
  <pageSetup scale="75" fitToHeight="25" orientation="portrait" r:id="rId1"/>
  <headerFooter alignWithMargins="0">
    <oddHeader>&amp;Rprinted on: &amp;D</oddHeader>
    <oddFooter>&amp;C&amp;Pof&amp;N</oddFooter>
  </headerFooter>
  <ignoredErrors>
    <ignoredError sqref="R110:S110 U110:V110 X110:Y110 AA110 R211:S211 U211:V211 X211:Y211 AA211 R31:AA31 R28:AA28 R33:AG42 R43:AF46 R47:AA48 R49:AF60 R62:AA63 R64:AF67 R69:AA69 R70:AF70 R71:AA73 R74:AF90 R91:AA91 R92:AF106 R186:AA210 R308:AA328 R330:AA343 R111:AA129 R30:S30 U30:V30 X30:Y30 AA30 R132:AA159 R212:AA306 R161:AA184 R185:AA185" unlockedFormula="1"/>
    <ignoredError sqref="AG106 AG43:AG46 AG49:AG52 AG54:AG59 AG64:AG66 AG70 AG92:AG99 AG74:AG88 AG90 AG100:AG102 AG103:AG105" formula="1" unlockedFormula="1"/>
    <ignoredError sqref="AG127 AG32 AG89 AG186:AG205 AG207:AG215 AG229:AG237 AG239:AG240 AG263:AG305 AG311:AG316 AG319:AG329 AG341:AG343 AG334:AG337 AG242:AG261 AG108:AG125 AG144:AG160 AG307:AG308 AG130:AG142 AG217:AG227 AG163:AG184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179E-55E3-4F06-965E-9FC614C193D8}">
  <dimension ref="A2:BU90"/>
  <sheetViews>
    <sheetView showGridLines="0" topLeftCell="A8" zoomScale="125" zoomScaleNormal="141" zoomScalePageLayoutView="141" workbookViewId="0">
      <selection activeCell="A8" sqref="A8:M8"/>
    </sheetView>
  </sheetViews>
  <sheetFormatPr defaultColWidth="9.140625" defaultRowHeight="12"/>
  <cols>
    <col min="1" max="1" width="16.140625" style="247" customWidth="1"/>
    <col min="2" max="2" width="0.85546875" style="247" customWidth="1"/>
    <col min="3" max="4" width="9.140625" style="247" customWidth="1"/>
    <col min="5" max="5" width="0.85546875" style="247" customWidth="1"/>
    <col min="6" max="6" width="9.28515625" style="247" customWidth="1"/>
    <col min="7" max="7" width="0.85546875" style="247" customWidth="1"/>
    <col min="8" max="8" width="9.28515625" style="247" customWidth="1"/>
    <col min="9" max="9" width="0.85546875" style="247" customWidth="1"/>
    <col min="10" max="10" width="9.28515625" style="247" customWidth="1"/>
    <col min="11" max="11" width="2" style="247" customWidth="1"/>
    <col min="12" max="13" width="9.28515625" style="247" customWidth="1"/>
    <col min="14" max="15" width="9.140625" style="247"/>
    <col min="16" max="18" width="9.140625" style="247" customWidth="1"/>
    <col min="19" max="19" width="18.140625" style="247" hidden="1" customWidth="1"/>
    <col min="20" max="23" width="9.140625" style="247" hidden="1" customWidth="1"/>
    <col min="24" max="27" width="9.140625" style="247" customWidth="1"/>
    <col min="28" max="16384" width="9.140625" style="247"/>
  </cols>
  <sheetData>
    <row r="2" spans="1:73" ht="13.5">
      <c r="J2" s="459" t="s">
        <v>447</v>
      </c>
      <c r="K2" s="460"/>
      <c r="L2" s="460"/>
      <c r="M2" s="461"/>
      <c r="N2" s="298"/>
    </row>
    <row r="3" spans="1:73" ht="12.75" customHeight="1">
      <c r="E3" s="297"/>
      <c r="F3" s="297"/>
      <c r="G3" s="297"/>
      <c r="H3" s="297"/>
      <c r="I3" s="297"/>
      <c r="J3" s="462">
        <f>'2026 Sum_Fall Order Form V9'!B8:B8</f>
        <v>0</v>
      </c>
      <c r="K3" s="463"/>
      <c r="L3" s="463"/>
      <c r="M3" s="464"/>
    </row>
    <row r="4" spans="1:73" ht="12" customHeight="1">
      <c r="E4" s="297"/>
      <c r="F4" s="297"/>
      <c r="G4" s="297"/>
      <c r="H4" s="297"/>
      <c r="I4" s="297"/>
      <c r="J4" s="459" t="s">
        <v>448</v>
      </c>
      <c r="K4" s="460"/>
      <c r="L4" s="460"/>
      <c r="M4" s="461"/>
    </row>
    <row r="5" spans="1:73" ht="12.75" customHeight="1">
      <c r="B5" s="198"/>
      <c r="J5" s="462">
        <f>'2026 Sum_Fall Order Form V9'!F18:F18</f>
        <v>0</v>
      </c>
      <c r="K5" s="463"/>
      <c r="L5" s="463"/>
      <c r="M5" s="464"/>
    </row>
    <row r="6" spans="1:73" ht="12.75">
      <c r="B6" s="237"/>
      <c r="C6" s="234"/>
      <c r="D6" s="234"/>
      <c r="E6" s="234"/>
      <c r="F6" s="234"/>
      <c r="G6" s="234"/>
      <c r="H6" s="234"/>
      <c r="I6" s="234"/>
    </row>
    <row r="7" spans="1:73" ht="12.75">
      <c r="B7" s="198"/>
    </row>
    <row r="8" spans="1:73" s="225" customFormat="1" ht="21.75" customHeight="1">
      <c r="A8" s="465" t="s">
        <v>449</v>
      </c>
      <c r="B8" s="466"/>
      <c r="C8" s="466"/>
      <c r="D8" s="466"/>
      <c r="E8" s="466"/>
      <c r="F8" s="466"/>
      <c r="G8" s="466"/>
      <c r="H8" s="466"/>
      <c r="I8" s="466"/>
      <c r="J8" s="466"/>
      <c r="K8" s="466"/>
      <c r="L8" s="466"/>
      <c r="M8" s="467"/>
      <c r="N8" s="232"/>
      <c r="O8" s="296"/>
      <c r="P8" s="296"/>
      <c r="Q8" s="296"/>
      <c r="R8" s="296"/>
      <c r="S8" s="296"/>
      <c r="T8" s="198"/>
      <c r="U8" s="198"/>
      <c r="V8" s="198"/>
      <c r="W8" s="198"/>
      <c r="X8" s="227"/>
      <c r="Y8" s="227"/>
      <c r="Z8" s="295"/>
      <c r="AA8" s="294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94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93"/>
      <c r="BE8" s="230"/>
      <c r="BF8" s="229"/>
      <c r="BG8" s="229"/>
      <c r="BH8" s="229"/>
      <c r="BI8" s="229"/>
      <c r="BJ8" s="229"/>
      <c r="BK8" s="229"/>
      <c r="BL8" s="228"/>
      <c r="BM8" s="226"/>
      <c r="BN8" s="226"/>
      <c r="BO8" s="226"/>
      <c r="BP8" s="226"/>
      <c r="BQ8" s="226"/>
      <c r="BR8" s="226"/>
      <c r="BS8" s="226"/>
      <c r="BT8" s="227"/>
      <c r="BU8" s="293"/>
    </row>
    <row r="9" spans="1:73">
      <c r="A9" s="292"/>
    </row>
    <row r="10" spans="1:73">
      <c r="A10" s="287"/>
      <c r="C10" s="290">
        <f>'2026 Sum_Fall Order Form V9'!AJ23</f>
        <v>0</v>
      </c>
      <c r="D10" s="290">
        <f>'2026 Sum_Fall Order Form V9'!AL23</f>
        <v>0</v>
      </c>
      <c r="E10" s="291"/>
      <c r="F10" s="290">
        <f>'2026 Sum_Fall Order Form V9'!AN23</f>
        <v>0</v>
      </c>
      <c r="G10" s="291"/>
      <c r="H10" s="290">
        <f>'2026 Sum_Fall Order Form V9'!AP23</f>
        <v>0</v>
      </c>
      <c r="I10" s="289"/>
      <c r="J10" s="288" t="s">
        <v>450</v>
      </c>
      <c r="L10" s="288" t="s">
        <v>58</v>
      </c>
      <c r="M10" s="288" t="s">
        <v>451</v>
      </c>
    </row>
    <row r="11" spans="1:73">
      <c r="A11" s="287"/>
      <c r="C11" s="286" t="s">
        <v>452</v>
      </c>
      <c r="D11" s="286" t="s">
        <v>452</v>
      </c>
      <c r="E11" s="285"/>
      <c r="F11" s="286" t="s">
        <v>452</v>
      </c>
      <c r="G11" s="285"/>
      <c r="H11" s="286" t="s">
        <v>452</v>
      </c>
      <c r="I11" s="285"/>
      <c r="J11" s="284" t="s">
        <v>453</v>
      </c>
      <c r="L11" s="284" t="s">
        <v>454</v>
      </c>
      <c r="M11" s="284" t="s">
        <v>455</v>
      </c>
      <c r="S11" s="247" t="s">
        <v>452</v>
      </c>
      <c r="T11" s="283">
        <f>C10</f>
        <v>0</v>
      </c>
      <c r="U11" s="283">
        <f>D10</f>
        <v>0</v>
      </c>
      <c r="V11" s="283">
        <f>F10</f>
        <v>0</v>
      </c>
      <c r="W11" s="283">
        <f>H10</f>
        <v>0</v>
      </c>
    </row>
    <row r="12" spans="1:73">
      <c r="A12" s="282"/>
      <c r="S12" s="247" t="s">
        <v>456</v>
      </c>
      <c r="T12" s="281">
        <f>C30</f>
        <v>0</v>
      </c>
      <c r="U12" s="281">
        <f>D30</f>
        <v>0</v>
      </c>
      <c r="V12" s="281">
        <f>F30</f>
        <v>0</v>
      </c>
      <c r="W12" s="281">
        <f>H30</f>
        <v>0</v>
      </c>
    </row>
    <row r="13" spans="1:73">
      <c r="A13" s="276" t="s">
        <v>457</v>
      </c>
      <c r="B13" s="249"/>
      <c r="C13" s="275">
        <f>SUM('2026 Sum_Fall Order Form V9'!AJ30:AJ31)</f>
        <v>0</v>
      </c>
      <c r="D13" s="275">
        <f>SUM('2026 Sum_Fall Order Form V9'!AL30:AL31)</f>
        <v>0</v>
      </c>
      <c r="E13" s="271"/>
      <c r="F13" s="275">
        <f>SUM('2026 Sum_Fall Order Form V9'!AN30:AN31)</f>
        <v>0</v>
      </c>
      <c r="G13" s="271"/>
      <c r="H13" s="275">
        <f>SUM('2026 Sum_Fall Order Form V9'!AP30:AP31)</f>
        <v>0</v>
      </c>
      <c r="I13" s="269"/>
      <c r="J13" s="273">
        <f>SUM('2026 Sum_Fall Order Form V9'!BC30:BC31)</f>
        <v>0</v>
      </c>
      <c r="K13" s="249"/>
      <c r="L13" s="274">
        <f>SUM('2026 Sum_Fall Order Form V9'!AR30:AR31)</f>
        <v>0</v>
      </c>
      <c r="M13" s="273">
        <f t="shared" ref="M13" si="0">IF(L13=0,0,J13/L13)</f>
        <v>0</v>
      </c>
    </row>
    <row r="14" spans="1:73">
      <c r="A14" s="276" t="s">
        <v>458</v>
      </c>
      <c r="B14" s="249"/>
      <c r="C14" s="275">
        <f>SUM('2026 Sum_Fall Order Form V9'!AJ62:AJ66)</f>
        <v>0</v>
      </c>
      <c r="D14" s="275">
        <f>SUM('2026 Sum_Fall Order Form V9'!AL62:AL66)</f>
        <v>0</v>
      </c>
      <c r="E14" s="271"/>
      <c r="F14" s="275">
        <f>SUM('2026 Sum_Fall Order Form V9'!AN62:AN66)</f>
        <v>0</v>
      </c>
      <c r="G14" s="271"/>
      <c r="H14" s="275">
        <f>SUM('2026 Sum_Fall Order Form V9'!AP62:AP66)</f>
        <v>0</v>
      </c>
      <c r="I14" s="269"/>
      <c r="J14" s="273">
        <f>SUM('2026 Sum_Fall Order Form V9'!BC62:BC66)</f>
        <v>0</v>
      </c>
      <c r="K14" s="249"/>
      <c r="L14" s="274">
        <f>SUM('2026 Sum_Fall Order Form V9'!AR62:AR66)</f>
        <v>0</v>
      </c>
      <c r="M14" s="273">
        <f t="shared" ref="M14:M30" si="1">IF(L14=0,0,J14/L14)</f>
        <v>0</v>
      </c>
      <c r="T14" s="280"/>
      <c r="U14" s="280"/>
      <c r="V14" s="280"/>
      <c r="W14" s="280"/>
    </row>
    <row r="15" spans="1:73">
      <c r="A15" s="276" t="s">
        <v>459</v>
      </c>
      <c r="B15" s="249"/>
      <c r="C15" s="275">
        <f>SUM('2026 Sum_Fall Order Form V9'!AJ69:AJ74)</f>
        <v>0</v>
      </c>
      <c r="D15" s="275">
        <f>SUM('2026 Sum_Fall Order Form V9'!AL69:AL74)</f>
        <v>0</v>
      </c>
      <c r="E15" s="271"/>
      <c r="F15" s="275">
        <f>SUM('2026 Sum_Fall Order Form V9'!AN69:AN74)</f>
        <v>0</v>
      </c>
      <c r="G15" s="271"/>
      <c r="H15" s="275">
        <f>SUM('2026 Sum_Fall Order Form V9'!AP69:AP74)</f>
        <v>0</v>
      </c>
      <c r="I15" s="269"/>
      <c r="J15" s="273">
        <f>SUM('2026 Sum_Fall Order Form V9'!BC69:BC74)</f>
        <v>0</v>
      </c>
      <c r="K15" s="249"/>
      <c r="L15" s="274">
        <f>SUM('2026 Sum_Fall Order Form V9'!AR69:AR74)</f>
        <v>0</v>
      </c>
      <c r="M15" s="273">
        <f t="shared" si="1"/>
        <v>0</v>
      </c>
    </row>
    <row r="16" spans="1:73">
      <c r="A16" s="276" t="s">
        <v>460</v>
      </c>
      <c r="B16" s="249"/>
      <c r="C16" s="275">
        <f>SUM('2026 Sum_Fall Order Form V9'!AJ80:AJ99)</f>
        <v>0</v>
      </c>
      <c r="D16" s="275">
        <f>SUM('2026 Sum_Fall Order Form V9'!AL80:AL99)</f>
        <v>0</v>
      </c>
      <c r="E16" s="271"/>
      <c r="F16" s="275">
        <f>SUM('2026 Sum_Fall Order Form V9'!AN80:AN99)</f>
        <v>0</v>
      </c>
      <c r="G16" s="271"/>
      <c r="H16" s="275">
        <f>SUM('2026 Sum_Fall Order Form V9'!AP80:AP99)</f>
        <v>0</v>
      </c>
      <c r="I16" s="269"/>
      <c r="J16" s="273">
        <f>SUM('2026 Sum_Fall Order Form V9'!BC80:BC99)</f>
        <v>0</v>
      </c>
      <c r="K16" s="249"/>
      <c r="L16" s="274">
        <f>SUM('2026 Sum_Fall Order Form V9'!AR80:AR99)</f>
        <v>0</v>
      </c>
      <c r="M16" s="279">
        <f t="shared" si="1"/>
        <v>0</v>
      </c>
    </row>
    <row r="17" spans="1:13">
      <c r="A17" s="276" t="s">
        <v>461</v>
      </c>
      <c r="B17" s="249"/>
      <c r="C17" s="275">
        <f>SUM('2026 Sum_Fall Order Form V9'!AJ105:AJ106)</f>
        <v>0</v>
      </c>
      <c r="D17" s="275">
        <f>SUM('2026 Sum_Fall Order Form V9'!AL105:AL106)</f>
        <v>0</v>
      </c>
      <c r="E17" s="271"/>
      <c r="F17" s="275">
        <f>SUM('2026 Sum_Fall Order Form V9'!AN105:AN106)</f>
        <v>0</v>
      </c>
      <c r="G17" s="271"/>
      <c r="H17" s="275">
        <f>SUM('2026 Sum_Fall Order Form V9'!AP105:AP106)</f>
        <v>0</v>
      </c>
      <c r="I17" s="269"/>
      <c r="J17" s="273">
        <f>SUM('2026 Sum_Fall Order Form V9'!BC105:BC106)</f>
        <v>0</v>
      </c>
      <c r="K17" s="249"/>
      <c r="L17" s="274">
        <f>SUM('2026 Sum_Fall Order Form V9'!AR105:AR106)</f>
        <v>0</v>
      </c>
      <c r="M17" s="273">
        <f t="shared" si="1"/>
        <v>0</v>
      </c>
    </row>
    <row r="18" spans="1:13">
      <c r="A18" s="278" t="s">
        <v>462</v>
      </c>
      <c r="B18" s="249"/>
      <c r="C18" s="275">
        <f>SUM('2026 Sum_Fall Order Form V9'!AJ110:AJ123)</f>
        <v>0</v>
      </c>
      <c r="D18" s="275">
        <f>SUM('2026 Sum_Fall Order Form V9'!AL110:AL123)</f>
        <v>0</v>
      </c>
      <c r="E18" s="271"/>
      <c r="F18" s="275">
        <f>SUM('2026 Sum_Fall Order Form V9'!AN110:AN123)</f>
        <v>0</v>
      </c>
      <c r="G18" s="271"/>
      <c r="H18" s="275">
        <f>SUM('2026 Sum_Fall Order Form V9'!AP110:AP123)</f>
        <v>0</v>
      </c>
      <c r="I18" s="269"/>
      <c r="J18" s="273">
        <f>SUM('2026 Sum_Fall Order Form V9'!BC110:BC123)</f>
        <v>0</v>
      </c>
      <c r="K18" s="249"/>
      <c r="L18" s="274">
        <f>SUM('2026 Sum_Fall Order Form V9'!AR110:AR123)</f>
        <v>0</v>
      </c>
      <c r="M18" s="273">
        <f t="shared" si="1"/>
        <v>0</v>
      </c>
    </row>
    <row r="19" spans="1:13">
      <c r="A19" s="277" t="s">
        <v>463</v>
      </c>
      <c r="B19" s="249"/>
      <c r="C19" s="275">
        <f>SUM('2026 Sum_Fall Order Form V9'!AJ132:AJ149)</f>
        <v>0</v>
      </c>
      <c r="D19" s="275">
        <f>SUM('2026 Sum_Fall Order Form V9'!AL132:AL149)</f>
        <v>0</v>
      </c>
      <c r="E19" s="271"/>
      <c r="F19" s="275">
        <f>SUM('2026 Sum_Fall Order Form V9'!AN132:AN149)</f>
        <v>0</v>
      </c>
      <c r="G19" s="271"/>
      <c r="H19" s="275">
        <f>SUM('2026 Sum_Fall Order Form V9'!AP132:AP149)</f>
        <v>0</v>
      </c>
      <c r="I19" s="269"/>
      <c r="J19" s="273">
        <f>SUM('2026 Sum_Fall Order Form V9'!BC132:BC149)</f>
        <v>0</v>
      </c>
      <c r="K19" s="249"/>
      <c r="L19" s="274">
        <f>SUM('2026 Sum_Fall Order Form V9'!AR132:AR149)</f>
        <v>0</v>
      </c>
      <c r="M19" s="273">
        <f t="shared" si="1"/>
        <v>0</v>
      </c>
    </row>
    <row r="20" spans="1:13">
      <c r="A20" s="276" t="s">
        <v>464</v>
      </c>
      <c r="B20" s="249"/>
      <c r="C20" s="275">
        <f>SUM('2026 Sum_Fall Order Form V9'!AJ151:AJ171)</f>
        <v>0</v>
      </c>
      <c r="D20" s="275">
        <f>SUM('2026 Sum_Fall Order Form V9'!AL151:AL171)</f>
        <v>0</v>
      </c>
      <c r="E20" s="271"/>
      <c r="F20" s="275">
        <f>SUM('2026 Sum_Fall Order Form V9'!AN151:AN171)</f>
        <v>0</v>
      </c>
      <c r="G20" s="271"/>
      <c r="H20" s="275">
        <f>SUM('2026 Sum_Fall Order Form V9'!AP151:AP171)</f>
        <v>0</v>
      </c>
      <c r="I20" s="269"/>
      <c r="J20" s="273">
        <f>SUM('2026 Sum_Fall Order Form V9'!BC151:BC171)</f>
        <v>0</v>
      </c>
      <c r="K20" s="249"/>
      <c r="L20" s="274">
        <f>SUM('2026 Sum_Fall Order Form V9'!AR151:AR171)</f>
        <v>0</v>
      </c>
      <c r="M20" s="273">
        <f t="shared" si="1"/>
        <v>0</v>
      </c>
    </row>
    <row r="21" spans="1:13">
      <c r="A21" s="276" t="s">
        <v>465</v>
      </c>
      <c r="B21" s="249"/>
      <c r="C21" s="275">
        <f>SUM('2026 Sum_Fall Order Form V9'!AJ177:AJ207)</f>
        <v>0</v>
      </c>
      <c r="D21" s="275">
        <f>SUM('2026 Sum_Fall Order Form V9'!AL177:AL207)</f>
        <v>0</v>
      </c>
      <c r="E21" s="271"/>
      <c r="F21" s="275">
        <f>SUM('2026 Sum_Fall Order Form V9'!AN177:AN207)</f>
        <v>0</v>
      </c>
      <c r="G21" s="271"/>
      <c r="H21" s="275">
        <f>SUM('2026 Sum_Fall Order Form V9'!AP177:AP207)</f>
        <v>0</v>
      </c>
      <c r="I21" s="269"/>
      <c r="J21" s="273">
        <f>SUM('2026 Sum_Fall Order Form V9'!BC177:BC207)</f>
        <v>0</v>
      </c>
      <c r="K21" s="249"/>
      <c r="L21" s="274">
        <f>SUM('2026 Sum_Fall Order Form V9'!AR177:AR207)</f>
        <v>0</v>
      </c>
      <c r="M21" s="273">
        <f t="shared" si="1"/>
        <v>0</v>
      </c>
    </row>
    <row r="22" spans="1:13">
      <c r="A22" s="276" t="s">
        <v>466</v>
      </c>
      <c r="B22" s="249"/>
      <c r="C22" s="275">
        <f>SUM('2026 Sum_Fall Order Form V9'!AJ211:AJ245)</f>
        <v>0</v>
      </c>
      <c r="D22" s="275">
        <f>SUM('2026 Sum_Fall Order Form V9'!AL211:AL245)</f>
        <v>0</v>
      </c>
      <c r="E22" s="271"/>
      <c r="F22" s="275">
        <f>SUM('2026 Sum_Fall Order Form V9'!AN211:AN245)</f>
        <v>0</v>
      </c>
      <c r="G22" s="271"/>
      <c r="H22" s="275">
        <f>SUM('2026 Sum_Fall Order Form V9'!AP211:AP245)</f>
        <v>0</v>
      </c>
      <c r="I22" s="269">
        <v>0</v>
      </c>
      <c r="J22" s="273">
        <f>SUM('2026 Sum_Fall Order Form V9'!BC211:BC245)</f>
        <v>0</v>
      </c>
      <c r="K22" s="249"/>
      <c r="L22" s="274">
        <f>SUM('2026 Sum_Fall Order Form V9'!AR211:AR245)</f>
        <v>0</v>
      </c>
      <c r="M22" s="273">
        <f t="shared" si="1"/>
        <v>0</v>
      </c>
    </row>
    <row r="23" spans="1:13">
      <c r="A23" s="276" t="s">
        <v>467</v>
      </c>
      <c r="B23" s="249"/>
      <c r="C23" s="275">
        <f>SUM('2026 Sum_Fall Order Form V9'!AJ271:AJ296)</f>
        <v>0</v>
      </c>
      <c r="D23" s="275">
        <f>SUM('2026 Sum_Fall Order Form V9'!AL271:AL296)</f>
        <v>0</v>
      </c>
      <c r="E23" s="271"/>
      <c r="F23" s="275">
        <f>SUM('2026 Sum_Fall Order Form V9'!AN271:AN296)</f>
        <v>0</v>
      </c>
      <c r="G23" s="271"/>
      <c r="H23" s="275">
        <f>SUM('2026 Sum_Fall Order Form V9'!AP271:AP296)</f>
        <v>0</v>
      </c>
      <c r="I23" s="269"/>
      <c r="J23" s="273">
        <f>SUM('2026 Sum_Fall Order Form V9'!BC271:BC296)</f>
        <v>0</v>
      </c>
      <c r="K23" s="249"/>
      <c r="L23" s="274">
        <f>SUM('2026 Sum_Fall Order Form V9'!AR271:AR296)</f>
        <v>0</v>
      </c>
      <c r="M23" s="273">
        <f t="shared" si="1"/>
        <v>0</v>
      </c>
    </row>
    <row r="24" spans="1:13">
      <c r="A24" s="276" t="s">
        <v>468</v>
      </c>
      <c r="B24" s="249"/>
      <c r="C24" s="275">
        <f>SUM('2026 Sum_Fall Order Form V9'!AJ300:AJ310)</f>
        <v>0</v>
      </c>
      <c r="D24" s="275">
        <f>SUM('2026 Sum_Fall Order Form V9'!AL300:AL310)</f>
        <v>0</v>
      </c>
      <c r="E24" s="271"/>
      <c r="F24" s="275">
        <f>SUM('2026 Sum_Fall Order Form V9'!AN300:AN310)</f>
        <v>0</v>
      </c>
      <c r="G24" s="271"/>
      <c r="H24" s="275">
        <f>SUM('2026 Sum_Fall Order Form V9'!AP300:AP310)</f>
        <v>0</v>
      </c>
      <c r="I24" s="269"/>
      <c r="J24" s="273">
        <f>SUM('2026 Sum_Fall Order Form V9'!BC300:BC310)</f>
        <v>0</v>
      </c>
      <c r="K24" s="249"/>
      <c r="L24" s="274">
        <f>SUM('2026 Sum_Fall Order Form V9'!AR300:AR310)</f>
        <v>0</v>
      </c>
      <c r="M24" s="273">
        <f t="shared" si="1"/>
        <v>0</v>
      </c>
    </row>
    <row r="25" spans="1:13">
      <c r="A25" s="276" t="s">
        <v>469</v>
      </c>
      <c r="B25" s="249"/>
      <c r="C25" s="275">
        <f>SUM('2026 Sum_Fall Order Form V9'!AJ312:AJ321)</f>
        <v>0</v>
      </c>
      <c r="D25" s="275">
        <f>SUM('2026 Sum_Fall Order Form V9'!AL312:AL321)</f>
        <v>0</v>
      </c>
      <c r="E25" s="271"/>
      <c r="F25" s="275">
        <f>SUM('2026 Sum_Fall Order Form V9'!AN312:AN321)</f>
        <v>0</v>
      </c>
      <c r="G25" s="271"/>
      <c r="H25" s="275">
        <f>SUM('2026 Sum_Fall Order Form V9'!AP312:AP321)</f>
        <v>0</v>
      </c>
      <c r="I25" s="269"/>
      <c r="J25" s="273">
        <f>SUM('2026 Sum_Fall Order Form V9'!BC312:BC321)</f>
        <v>0</v>
      </c>
      <c r="K25" s="249"/>
      <c r="L25" s="274">
        <f>SUM('2026 Sum_Fall Order Form V9'!AR312:AR321)</f>
        <v>0</v>
      </c>
      <c r="M25" s="273">
        <f t="shared" si="1"/>
        <v>0</v>
      </c>
    </row>
    <row r="26" spans="1:13">
      <c r="A26" s="276" t="s">
        <v>470</v>
      </c>
      <c r="B26" s="249"/>
      <c r="C26" s="275">
        <f>SUM('2026 Sum_Fall Order Form V9'!AJ323:AJ331)</f>
        <v>0</v>
      </c>
      <c r="D26" s="275">
        <f>SUM('2026 Sum_Fall Order Form V9'!AL323:AL331)</f>
        <v>0</v>
      </c>
      <c r="E26" s="271"/>
      <c r="F26" s="275">
        <f>SUM('2026 Sum_Fall Order Form V9'!AN323:AN331)</f>
        <v>0</v>
      </c>
      <c r="G26" s="271"/>
      <c r="H26" s="275">
        <f>SUM('2026 Sum_Fall Order Form V9'!AP323:AP331)</f>
        <v>0</v>
      </c>
      <c r="I26" s="269"/>
      <c r="J26" s="273">
        <f>SUM('2026 Sum_Fall Order Form V9'!BC323:BC331)</f>
        <v>0</v>
      </c>
      <c r="K26" s="249"/>
      <c r="L26" s="274">
        <f>SUM('2026 Sum_Fall Order Form V9'!AR323:AR331)</f>
        <v>0</v>
      </c>
      <c r="M26" s="273">
        <f t="shared" si="1"/>
        <v>0</v>
      </c>
    </row>
    <row r="27" spans="1:13">
      <c r="A27" s="276" t="s">
        <v>471</v>
      </c>
      <c r="B27" s="249"/>
      <c r="C27" s="275">
        <f>SUM('2026 Sum_Fall Order Form V9'!AJ334:AJ340)</f>
        <v>0</v>
      </c>
      <c r="D27" s="275">
        <f>SUM('2026 Sum_Fall Order Form V9'!AL334:AL340)</f>
        <v>0</v>
      </c>
      <c r="E27" s="271"/>
      <c r="F27" s="275">
        <f>SUM('2026 Sum_Fall Order Form V9'!AN334:AN337)</f>
        <v>0</v>
      </c>
      <c r="G27" s="271"/>
      <c r="H27" s="275">
        <f>SUM('2026 Sum_Fall Order Form V9'!AP333:AP340)</f>
        <v>0</v>
      </c>
      <c r="I27" s="269"/>
      <c r="J27" s="273">
        <f>SUM('2026 Sum_Fall Order Form V9'!BC334:BC340)</f>
        <v>0</v>
      </c>
      <c r="K27" s="249"/>
      <c r="L27" s="274">
        <f>SUM('2026 Sum_Fall Order Form V9'!AR334:AR340)</f>
        <v>0</v>
      </c>
      <c r="M27" s="273">
        <f t="shared" si="1"/>
        <v>0</v>
      </c>
    </row>
    <row r="28" spans="1:13">
      <c r="A28" s="276" t="s">
        <v>472</v>
      </c>
      <c r="B28" s="249"/>
      <c r="C28" s="275">
        <f>SUM('2026 Sum_Fall Order Form V9'!AJ342:AJ343)</f>
        <v>0</v>
      </c>
      <c r="D28" s="275">
        <f>SUM('2026 Sum_Fall Order Form V9'!AL342:AL343)</f>
        <v>0</v>
      </c>
      <c r="E28" s="271"/>
      <c r="F28" s="275">
        <f>SUM('2026 Sum_Fall Order Form V9'!AN342:AN343)</f>
        <v>0</v>
      </c>
      <c r="G28" s="271"/>
      <c r="H28" s="275">
        <f>SUM('2026 Sum_Fall Order Form V9'!AP342:AP343)</f>
        <v>0</v>
      </c>
      <c r="I28" s="269"/>
      <c r="J28" s="273">
        <f>SUM('2026 Sum_Fall Order Form V9'!BC342:BC343)</f>
        <v>0</v>
      </c>
      <c r="K28" s="249"/>
      <c r="L28" s="274">
        <f>SUM('2026 Sum_Fall Order Form V9'!AR342:AR343)</f>
        <v>0</v>
      </c>
      <c r="M28" s="273">
        <f t="shared" si="1"/>
        <v>0</v>
      </c>
    </row>
    <row r="29" spans="1:13" ht="12.75" thickBot="1">
      <c r="A29" s="272" t="s">
        <v>473</v>
      </c>
      <c r="B29" s="249"/>
      <c r="C29" s="270">
        <f>C84</f>
        <v>0</v>
      </c>
      <c r="D29" s="270">
        <f>D84</f>
        <v>0</v>
      </c>
      <c r="E29" s="271"/>
      <c r="F29" s="270">
        <f>F84</f>
        <v>0</v>
      </c>
      <c r="G29" s="271"/>
      <c r="H29" s="270">
        <f>H84</f>
        <v>0</v>
      </c>
      <c r="I29" s="269"/>
      <c r="J29" s="268">
        <f>L90</f>
        <v>0</v>
      </c>
      <c r="K29" s="249"/>
      <c r="L29" s="267">
        <f>L84</f>
        <v>0</v>
      </c>
      <c r="M29" s="266">
        <f t="shared" si="1"/>
        <v>0</v>
      </c>
    </row>
    <row r="30" spans="1:13" ht="12.75" thickBot="1">
      <c r="A30" s="265" t="s">
        <v>474</v>
      </c>
      <c r="B30" s="249"/>
      <c r="C30" s="263">
        <f>SUM(C13:C29)</f>
        <v>0</v>
      </c>
      <c r="D30" s="263">
        <f>SUM(D13:D29)</f>
        <v>0</v>
      </c>
      <c r="E30" s="264"/>
      <c r="F30" s="263">
        <f>SUM(F13:F29)</f>
        <v>0</v>
      </c>
      <c r="G30" s="264"/>
      <c r="H30" s="263">
        <f>SUM(H13:H29)</f>
        <v>0</v>
      </c>
      <c r="I30" s="262"/>
      <c r="J30" s="261">
        <f>SUM(J13:J29)</f>
        <v>0</v>
      </c>
      <c r="K30" s="249"/>
      <c r="L30" s="260">
        <f>SUM(L13:L29)</f>
        <v>0</v>
      </c>
      <c r="M30" s="259">
        <f t="shared" si="1"/>
        <v>0</v>
      </c>
    </row>
    <row r="31" spans="1:13">
      <c r="A31" s="249"/>
      <c r="C31" s="252"/>
      <c r="D31" s="252"/>
      <c r="E31" s="252"/>
      <c r="F31" s="252"/>
      <c r="G31" s="252"/>
      <c r="H31" s="252"/>
      <c r="I31" s="252"/>
      <c r="J31" s="252"/>
      <c r="K31" s="249"/>
      <c r="L31" s="249"/>
      <c r="M31" s="249"/>
    </row>
    <row r="32" spans="1:13">
      <c r="C32" s="252"/>
      <c r="D32" s="252"/>
      <c r="E32" s="252"/>
      <c r="F32" s="252"/>
      <c r="G32" s="252"/>
      <c r="H32" s="252"/>
      <c r="I32" s="252"/>
      <c r="J32" s="252"/>
      <c r="K32" s="249"/>
      <c r="L32" s="249"/>
      <c r="M32" s="249"/>
    </row>
    <row r="33" spans="3:19">
      <c r="C33" s="252"/>
      <c r="D33" s="252"/>
      <c r="E33" s="252"/>
      <c r="F33" s="252"/>
      <c r="G33" s="252"/>
      <c r="H33" s="252"/>
      <c r="I33" s="252"/>
      <c r="J33" s="252"/>
      <c r="K33" s="249"/>
      <c r="L33" s="249"/>
      <c r="M33" s="249"/>
      <c r="S33" s="255"/>
    </row>
    <row r="34" spans="3:19">
      <c r="C34" s="252"/>
      <c r="D34" s="252"/>
      <c r="E34" s="252"/>
      <c r="F34" s="252"/>
      <c r="G34" s="252"/>
      <c r="H34" s="252"/>
      <c r="I34" s="252"/>
      <c r="J34" s="252"/>
      <c r="K34" s="249"/>
      <c r="L34" s="249"/>
      <c r="M34" s="249"/>
      <c r="S34" s="255"/>
    </row>
    <row r="35" spans="3:19">
      <c r="C35" s="252"/>
      <c r="D35" s="252"/>
      <c r="E35" s="252"/>
      <c r="F35" s="252"/>
      <c r="G35" s="252"/>
      <c r="H35" s="252"/>
      <c r="I35" s="252"/>
      <c r="J35" s="252"/>
      <c r="K35" s="249"/>
      <c r="L35" s="249"/>
      <c r="M35" s="249"/>
      <c r="S35" s="255"/>
    </row>
    <row r="36" spans="3:19">
      <c r="C36" s="252"/>
      <c r="D36" s="252"/>
      <c r="E36" s="252"/>
      <c r="F36" s="252"/>
      <c r="G36" s="252"/>
      <c r="H36" s="252"/>
      <c r="I36" s="252"/>
      <c r="J36" s="252"/>
      <c r="K36" s="249"/>
      <c r="L36" s="249"/>
      <c r="M36" s="249"/>
      <c r="S36" s="255"/>
    </row>
    <row r="37" spans="3:19">
      <c r="C37" s="252"/>
      <c r="D37" s="252"/>
      <c r="E37" s="252"/>
      <c r="F37" s="252"/>
      <c r="G37" s="252"/>
      <c r="H37" s="252"/>
      <c r="I37" s="252"/>
      <c r="J37" s="252"/>
      <c r="K37" s="249"/>
      <c r="L37" s="249"/>
      <c r="M37" s="249"/>
      <c r="S37" s="255"/>
    </row>
    <row r="38" spans="3:19">
      <c r="C38" s="252"/>
      <c r="D38" s="252"/>
      <c r="E38" s="252"/>
      <c r="F38" s="252"/>
      <c r="G38" s="252"/>
      <c r="H38" s="252"/>
      <c r="I38" s="252"/>
      <c r="J38" s="252"/>
      <c r="K38" s="249"/>
      <c r="L38" s="249"/>
      <c r="M38" s="249"/>
      <c r="S38" s="255"/>
    </row>
    <row r="39" spans="3:19">
      <c r="C39" s="252"/>
      <c r="D39" s="252"/>
      <c r="E39" s="252"/>
      <c r="F39" s="252"/>
      <c r="G39" s="252"/>
      <c r="H39" s="252"/>
      <c r="I39" s="252"/>
      <c r="J39" s="252"/>
      <c r="K39" s="249"/>
      <c r="L39" s="249"/>
      <c r="M39" s="249"/>
      <c r="S39" s="255"/>
    </row>
    <row r="40" spans="3:19">
      <c r="C40" s="252"/>
      <c r="D40" s="252"/>
      <c r="E40" s="252"/>
      <c r="F40" s="252"/>
      <c r="G40" s="252"/>
      <c r="H40" s="252"/>
      <c r="I40" s="252"/>
      <c r="J40" s="252"/>
      <c r="K40" s="249"/>
      <c r="L40" s="249"/>
      <c r="M40" s="249"/>
      <c r="S40" s="255"/>
    </row>
    <row r="41" spans="3:19">
      <c r="C41" s="252"/>
      <c r="D41" s="252"/>
      <c r="E41" s="252"/>
      <c r="F41" s="252"/>
      <c r="G41" s="252"/>
      <c r="H41" s="252"/>
      <c r="I41" s="252"/>
      <c r="J41" s="252"/>
      <c r="K41" s="249"/>
      <c r="L41" s="249"/>
      <c r="M41" s="249"/>
      <c r="S41" s="255"/>
    </row>
    <row r="42" spans="3:19">
      <c r="C42" s="252"/>
      <c r="D42" s="252"/>
      <c r="E42" s="252"/>
      <c r="F42" s="252"/>
      <c r="G42" s="252"/>
      <c r="H42" s="252"/>
      <c r="I42" s="252"/>
      <c r="J42" s="252"/>
      <c r="K42" s="249"/>
      <c r="L42" s="249"/>
      <c r="M42" s="249"/>
      <c r="S42" s="255"/>
    </row>
    <row r="43" spans="3:19">
      <c r="C43" s="252"/>
      <c r="D43" s="252"/>
      <c r="E43" s="252"/>
      <c r="F43" s="252"/>
      <c r="G43" s="252"/>
      <c r="H43" s="252"/>
      <c r="I43" s="252"/>
      <c r="J43" s="252"/>
      <c r="K43" s="249"/>
      <c r="L43" s="249"/>
      <c r="M43" s="249"/>
      <c r="S43" s="255"/>
    </row>
    <row r="44" spans="3:19">
      <c r="C44" s="252"/>
      <c r="D44" s="252"/>
      <c r="E44" s="252"/>
      <c r="F44" s="252"/>
      <c r="G44" s="252"/>
      <c r="H44" s="252"/>
      <c r="I44" s="252"/>
      <c r="J44" s="252"/>
      <c r="K44" s="249"/>
      <c r="L44" s="249"/>
      <c r="M44" s="249"/>
      <c r="S44" s="255"/>
    </row>
    <row r="45" spans="3:19">
      <c r="C45" s="252"/>
      <c r="D45" s="252"/>
      <c r="E45" s="252"/>
      <c r="F45" s="252"/>
      <c r="G45" s="252"/>
      <c r="H45" s="252"/>
      <c r="I45" s="252"/>
      <c r="J45" s="252"/>
      <c r="K45" s="249"/>
      <c r="L45" s="249"/>
      <c r="M45" s="249"/>
      <c r="S45" s="255"/>
    </row>
    <row r="46" spans="3:19">
      <c r="C46" s="252"/>
      <c r="D46" s="252"/>
      <c r="E46" s="252"/>
      <c r="F46" s="252"/>
      <c r="G46" s="252"/>
      <c r="H46" s="252"/>
      <c r="I46" s="252"/>
      <c r="J46" s="252"/>
      <c r="K46" s="249"/>
      <c r="L46" s="249"/>
      <c r="M46" s="249"/>
      <c r="S46" s="255"/>
    </row>
    <row r="47" spans="3:19">
      <c r="C47" s="252"/>
      <c r="D47" s="252"/>
      <c r="E47" s="252"/>
      <c r="F47" s="252"/>
      <c r="G47" s="252"/>
      <c r="H47" s="252"/>
      <c r="I47" s="252"/>
      <c r="J47" s="252"/>
      <c r="K47" s="249"/>
      <c r="L47" s="249"/>
      <c r="M47" s="249"/>
      <c r="S47" s="255"/>
    </row>
    <row r="48" spans="3:19">
      <c r="C48" s="252"/>
      <c r="D48" s="252"/>
      <c r="E48" s="252"/>
      <c r="F48" s="252"/>
      <c r="G48" s="252"/>
      <c r="H48" s="252"/>
      <c r="I48" s="252"/>
      <c r="J48" s="252"/>
      <c r="K48" s="249"/>
      <c r="L48" s="249"/>
      <c r="M48" s="249"/>
      <c r="S48" s="255"/>
    </row>
    <row r="49" spans="1:19">
      <c r="C49" s="252"/>
      <c r="D49" s="252"/>
      <c r="E49" s="252"/>
      <c r="F49" s="252"/>
      <c r="G49" s="252"/>
      <c r="H49" s="252"/>
      <c r="I49" s="252"/>
      <c r="J49" s="252"/>
      <c r="K49" s="249"/>
      <c r="L49" s="249"/>
      <c r="M49" s="249"/>
      <c r="S49" s="255"/>
    </row>
    <row r="50" spans="1:19">
      <c r="C50" s="252"/>
      <c r="D50" s="252"/>
      <c r="E50" s="252"/>
      <c r="F50" s="252"/>
      <c r="G50" s="252"/>
      <c r="H50" s="252"/>
      <c r="I50" s="252"/>
      <c r="J50" s="252"/>
      <c r="K50" s="249"/>
      <c r="L50" s="249"/>
      <c r="M50" s="249"/>
      <c r="S50" s="255"/>
    </row>
    <row r="51" spans="1:19">
      <c r="C51" s="252"/>
      <c r="D51" s="252"/>
      <c r="E51" s="252"/>
      <c r="F51" s="252"/>
      <c r="G51" s="252"/>
      <c r="H51" s="252"/>
      <c r="I51" s="252"/>
      <c r="J51" s="252"/>
      <c r="K51" s="249"/>
      <c r="L51" s="249"/>
      <c r="M51" s="249"/>
      <c r="S51" s="255"/>
    </row>
    <row r="52" spans="1:19">
      <c r="C52" s="252"/>
      <c r="D52" s="252"/>
      <c r="E52" s="252"/>
      <c r="F52" s="252"/>
      <c r="G52" s="252"/>
      <c r="H52" s="252"/>
      <c r="I52" s="252"/>
      <c r="J52" s="252"/>
      <c r="K52" s="249"/>
      <c r="L52" s="249"/>
      <c r="M52" s="249"/>
      <c r="S52" s="255"/>
    </row>
    <row r="53" spans="1:19">
      <c r="A53" s="258"/>
      <c r="B53" s="258"/>
      <c r="C53" s="257"/>
      <c r="D53" s="257"/>
      <c r="E53" s="257"/>
      <c r="F53" s="257"/>
      <c r="G53" s="257"/>
      <c r="H53" s="257"/>
      <c r="I53" s="257"/>
      <c r="J53" s="257"/>
      <c r="K53" s="256"/>
      <c r="L53" s="256"/>
      <c r="M53" s="256"/>
      <c r="S53" s="255"/>
    </row>
    <row r="54" spans="1:19">
      <c r="C54" s="252"/>
      <c r="D54" s="252"/>
      <c r="E54" s="252"/>
      <c r="F54" s="252"/>
      <c r="G54" s="252"/>
      <c r="H54" s="252"/>
      <c r="I54" s="252"/>
      <c r="J54" s="252"/>
      <c r="K54" s="249"/>
      <c r="L54" s="249"/>
      <c r="M54" s="249"/>
      <c r="S54" s="255"/>
    </row>
    <row r="55" spans="1:19">
      <c r="C55" s="252"/>
      <c r="D55" s="252"/>
      <c r="E55" s="252"/>
      <c r="F55" s="252"/>
      <c r="G55" s="252"/>
      <c r="H55" s="252"/>
      <c r="I55" s="252"/>
      <c r="J55" s="252"/>
      <c r="K55" s="249"/>
      <c r="L55" s="249"/>
      <c r="M55" s="249"/>
      <c r="S55" s="255"/>
    </row>
    <row r="56" spans="1:19">
      <c r="C56" s="252"/>
      <c r="D56" s="252"/>
      <c r="E56" s="252"/>
      <c r="F56" s="252"/>
      <c r="G56" s="252"/>
      <c r="H56" s="252"/>
      <c r="I56" s="252"/>
      <c r="J56" s="252"/>
      <c r="K56" s="249"/>
      <c r="L56" s="249"/>
      <c r="M56" s="249"/>
      <c r="S56" s="255"/>
    </row>
    <row r="57" spans="1:19">
      <c r="C57" s="252"/>
      <c r="D57" s="252"/>
      <c r="E57" s="252"/>
      <c r="F57" s="252"/>
      <c r="G57" s="252"/>
      <c r="H57" s="252"/>
      <c r="I57" s="252"/>
      <c r="J57" s="252"/>
      <c r="K57" s="249"/>
      <c r="L57" s="249"/>
      <c r="M57" s="249"/>
      <c r="S57" s="255"/>
    </row>
    <row r="58" spans="1:19">
      <c r="C58" s="252"/>
      <c r="D58" s="252"/>
      <c r="E58" s="252"/>
      <c r="F58" s="252"/>
      <c r="G58" s="252"/>
      <c r="H58" s="252"/>
      <c r="I58" s="252"/>
      <c r="J58" s="252"/>
      <c r="K58" s="249"/>
      <c r="L58" s="249"/>
      <c r="M58" s="249"/>
      <c r="S58" s="255"/>
    </row>
    <row r="59" spans="1:19">
      <c r="C59" s="252"/>
      <c r="D59" s="252"/>
      <c r="E59" s="252"/>
      <c r="F59" s="252"/>
      <c r="G59" s="252"/>
      <c r="H59" s="252"/>
      <c r="I59" s="252"/>
      <c r="J59" s="252"/>
      <c r="K59" s="249"/>
      <c r="L59" s="249"/>
      <c r="M59" s="249"/>
      <c r="S59" s="255"/>
    </row>
    <row r="60" spans="1:19">
      <c r="C60" s="252"/>
      <c r="D60" s="252"/>
      <c r="E60" s="252"/>
      <c r="F60" s="252"/>
      <c r="G60" s="252"/>
      <c r="H60" s="252"/>
      <c r="I60" s="252"/>
      <c r="J60" s="252"/>
      <c r="K60" s="249"/>
      <c r="L60" s="249"/>
      <c r="M60" s="249"/>
      <c r="S60" s="255"/>
    </row>
    <row r="61" spans="1:19">
      <c r="C61" s="252"/>
      <c r="D61" s="252"/>
      <c r="E61" s="252"/>
      <c r="F61" s="252"/>
      <c r="G61" s="252"/>
      <c r="H61" s="252"/>
      <c r="I61" s="252"/>
      <c r="J61" s="252"/>
      <c r="K61" s="249"/>
      <c r="L61" s="249"/>
      <c r="M61" s="249"/>
      <c r="S61" s="255"/>
    </row>
    <row r="62" spans="1:19">
      <c r="C62" s="252"/>
      <c r="D62" s="252"/>
      <c r="E62" s="252"/>
      <c r="F62" s="252"/>
      <c r="G62" s="252"/>
      <c r="H62" s="252"/>
      <c r="I62" s="252"/>
      <c r="J62" s="252"/>
      <c r="K62" s="249"/>
      <c r="L62" s="249"/>
      <c r="M62" s="249"/>
      <c r="S62" s="255"/>
    </row>
    <row r="63" spans="1:19">
      <c r="C63" s="252"/>
      <c r="D63" s="252"/>
      <c r="E63" s="252"/>
      <c r="F63" s="252"/>
      <c r="G63" s="252"/>
      <c r="H63" s="252"/>
      <c r="I63" s="252"/>
      <c r="J63" s="252"/>
      <c r="K63" s="249"/>
      <c r="L63" s="249"/>
      <c r="M63" s="249"/>
      <c r="S63" s="255"/>
    </row>
    <row r="64" spans="1:19">
      <c r="C64" s="252"/>
      <c r="D64" s="252"/>
      <c r="E64" s="252"/>
      <c r="F64" s="252"/>
      <c r="G64" s="252"/>
      <c r="H64" s="252"/>
      <c r="I64" s="252"/>
      <c r="J64" s="252"/>
      <c r="K64" s="249"/>
      <c r="L64" s="249"/>
      <c r="M64" s="249"/>
      <c r="S64" s="255"/>
    </row>
    <row r="65" spans="3:19">
      <c r="C65" s="252"/>
      <c r="D65" s="252"/>
      <c r="E65" s="252"/>
      <c r="F65" s="252"/>
      <c r="G65" s="252"/>
      <c r="H65" s="252"/>
      <c r="I65" s="252"/>
      <c r="J65" s="252"/>
      <c r="K65" s="249"/>
      <c r="L65" s="249"/>
      <c r="M65" s="249"/>
      <c r="S65" s="255"/>
    </row>
    <row r="66" spans="3:19">
      <c r="C66" s="252"/>
      <c r="D66" s="252"/>
      <c r="E66" s="252"/>
      <c r="F66" s="252"/>
      <c r="G66" s="252"/>
      <c r="H66" s="252"/>
      <c r="I66" s="252"/>
      <c r="J66" s="252"/>
      <c r="K66" s="249"/>
      <c r="L66" s="249"/>
      <c r="M66" s="249"/>
      <c r="S66" s="255"/>
    </row>
    <row r="67" spans="3:19">
      <c r="C67" s="252"/>
      <c r="D67" s="252"/>
      <c r="E67" s="252"/>
      <c r="F67" s="252"/>
      <c r="G67" s="252"/>
      <c r="H67" s="252"/>
      <c r="I67" s="252"/>
      <c r="J67" s="252"/>
      <c r="K67" s="249"/>
      <c r="L67" s="249"/>
      <c r="M67" s="249"/>
      <c r="S67" s="255"/>
    </row>
    <row r="68" spans="3:19">
      <c r="C68" s="252"/>
      <c r="D68" s="252"/>
      <c r="E68" s="252"/>
      <c r="F68" s="252"/>
      <c r="G68" s="252"/>
      <c r="H68" s="252"/>
      <c r="I68" s="252"/>
      <c r="J68" s="252"/>
      <c r="K68" s="249"/>
      <c r="L68" s="249"/>
      <c r="M68" s="249"/>
      <c r="S68" s="255"/>
    </row>
    <row r="69" spans="3:19">
      <c r="C69" s="252"/>
      <c r="D69" s="252"/>
      <c r="E69" s="252"/>
      <c r="F69" s="252"/>
      <c r="G69" s="252"/>
      <c r="H69" s="252"/>
      <c r="I69" s="252"/>
      <c r="J69" s="252"/>
      <c r="K69" s="249"/>
      <c r="L69" s="249"/>
      <c r="M69" s="249"/>
      <c r="S69" s="255"/>
    </row>
    <row r="70" spans="3:19">
      <c r="C70" s="252"/>
      <c r="D70" s="252"/>
      <c r="E70" s="252"/>
      <c r="F70" s="252"/>
      <c r="G70" s="252"/>
      <c r="H70" s="252"/>
      <c r="I70" s="252"/>
      <c r="J70" s="252"/>
      <c r="K70" s="249"/>
      <c r="L70" s="249"/>
      <c r="M70" s="249"/>
      <c r="S70" s="255"/>
    </row>
    <row r="71" spans="3:19">
      <c r="C71" s="252"/>
      <c r="D71" s="252"/>
      <c r="E71" s="252"/>
      <c r="F71" s="252"/>
      <c r="G71" s="252"/>
      <c r="H71" s="252"/>
      <c r="I71" s="252"/>
      <c r="J71" s="252"/>
      <c r="K71" s="249"/>
      <c r="L71" s="249"/>
      <c r="M71" s="249"/>
      <c r="S71" s="255"/>
    </row>
    <row r="72" spans="3:19">
      <c r="C72" s="252"/>
      <c r="D72" s="252"/>
      <c r="E72" s="252"/>
      <c r="F72" s="252"/>
      <c r="G72" s="252"/>
      <c r="H72" s="252"/>
      <c r="I72" s="252"/>
      <c r="J72" s="252"/>
      <c r="K72" s="249"/>
      <c r="L72" s="249"/>
      <c r="M72" s="249"/>
      <c r="S72" s="255"/>
    </row>
    <row r="73" spans="3:19">
      <c r="C73" s="252"/>
      <c r="D73" s="252"/>
      <c r="E73" s="252"/>
      <c r="F73" s="252"/>
      <c r="G73" s="252"/>
      <c r="H73" s="252"/>
      <c r="I73" s="252"/>
      <c r="J73" s="252"/>
      <c r="K73" s="249"/>
      <c r="L73" s="249"/>
      <c r="M73" s="249"/>
      <c r="S73" s="255"/>
    </row>
    <row r="74" spans="3:19">
      <c r="C74" s="252"/>
      <c r="D74" s="252"/>
      <c r="E74" s="252"/>
      <c r="F74" s="252"/>
      <c r="G74" s="252"/>
      <c r="H74" s="252"/>
      <c r="I74" s="252"/>
      <c r="J74" s="252"/>
      <c r="K74" s="249"/>
      <c r="L74" s="249"/>
      <c r="M74" s="249"/>
      <c r="S74" s="255"/>
    </row>
    <row r="75" spans="3:19">
      <c r="C75" s="252"/>
      <c r="D75" s="252"/>
      <c r="E75" s="252"/>
      <c r="F75" s="252"/>
      <c r="G75" s="252"/>
      <c r="H75" s="252"/>
      <c r="I75" s="252"/>
      <c r="J75" s="252"/>
      <c r="K75" s="249"/>
      <c r="L75" s="249"/>
      <c r="M75" s="249"/>
      <c r="S75" s="255"/>
    </row>
    <row r="76" spans="3:19">
      <c r="C76" s="252"/>
      <c r="D76" s="252"/>
      <c r="E76" s="252"/>
      <c r="F76" s="252"/>
      <c r="G76" s="252"/>
      <c r="H76" s="252"/>
      <c r="I76" s="252"/>
      <c r="J76" s="252"/>
      <c r="K76" s="249"/>
      <c r="L76" s="249"/>
      <c r="M76" s="249"/>
      <c r="S76" s="255"/>
    </row>
    <row r="77" spans="3:19">
      <c r="C77" s="252"/>
      <c r="D77" s="252"/>
      <c r="E77" s="252"/>
      <c r="F77" s="252"/>
      <c r="G77" s="252"/>
      <c r="H77" s="252"/>
      <c r="I77" s="252"/>
      <c r="J77" s="252"/>
      <c r="K77" s="249"/>
      <c r="L77" s="249"/>
      <c r="M77" s="249"/>
      <c r="S77" s="255"/>
    </row>
    <row r="78" spans="3:19">
      <c r="C78" s="252"/>
      <c r="D78" s="252"/>
      <c r="E78" s="252"/>
      <c r="F78" s="252"/>
      <c r="G78" s="252"/>
      <c r="H78" s="252"/>
      <c r="I78" s="252"/>
      <c r="J78" s="252"/>
      <c r="K78" s="249"/>
      <c r="L78" s="249"/>
      <c r="M78" s="249"/>
      <c r="S78" s="255"/>
    </row>
    <row r="79" spans="3:19">
      <c r="C79" s="252"/>
      <c r="D79" s="252"/>
      <c r="E79" s="252"/>
      <c r="F79" s="252"/>
      <c r="G79" s="252"/>
      <c r="H79" s="252"/>
      <c r="I79" s="252"/>
      <c r="J79" s="252"/>
      <c r="K79" s="249"/>
      <c r="L79" s="249"/>
      <c r="M79" s="249"/>
      <c r="S79" s="255"/>
    </row>
    <row r="80" spans="3:19">
      <c r="C80" s="252"/>
      <c r="D80" s="252"/>
      <c r="E80" s="252"/>
      <c r="F80" s="252"/>
      <c r="G80" s="252"/>
      <c r="H80" s="252"/>
      <c r="I80" s="252"/>
      <c r="J80" s="252"/>
      <c r="K80" s="249"/>
      <c r="L80" s="249"/>
      <c r="M80" s="249"/>
      <c r="S80" s="255"/>
    </row>
    <row r="81" spans="1:19" hidden="1">
      <c r="A81" s="251" t="s">
        <v>475</v>
      </c>
      <c r="C81" s="253">
        <f>'2026 Sum_Fall Order Form V9'!AJ25</f>
        <v>0</v>
      </c>
      <c r="D81" s="253">
        <f>'2026 Sum_Fall Order Form V9'!AL25</f>
        <v>0</v>
      </c>
      <c r="E81" s="253"/>
      <c r="F81" s="253">
        <f>'2026 Sum_Fall Order Form V9'!AN25</f>
        <v>0</v>
      </c>
      <c r="G81" s="253"/>
      <c r="H81" s="253">
        <f>'2026 Sum_Fall Order Form V9'!AP25</f>
        <v>0</v>
      </c>
      <c r="I81" s="252"/>
      <c r="J81" s="252"/>
      <c r="K81" s="249"/>
      <c r="L81" s="264">
        <f>'2026 Sum_Fall Order Form V9'!AR25</f>
        <v>0</v>
      </c>
      <c r="M81" s="249"/>
      <c r="S81" s="255"/>
    </row>
    <row r="82" spans="1:19" hidden="1">
      <c r="A82" s="251" t="s">
        <v>476</v>
      </c>
      <c r="C82" s="253">
        <f>SUM(C13:C28)</f>
        <v>0</v>
      </c>
      <c r="D82" s="253">
        <f>SUM(D13:D28)</f>
        <v>0</v>
      </c>
      <c r="E82" s="253"/>
      <c r="F82" s="253">
        <f>SUM(F13:F28)</f>
        <v>0</v>
      </c>
      <c r="G82" s="253"/>
      <c r="H82" s="253">
        <f>SUM(H13:H28)</f>
        <v>0</v>
      </c>
      <c r="I82" s="252"/>
      <c r="J82" s="252"/>
      <c r="K82" s="249"/>
      <c r="L82" s="329">
        <f>SUM(L13:L28)</f>
        <v>0</v>
      </c>
      <c r="M82" s="249"/>
      <c r="S82" s="255"/>
    </row>
    <row r="83" spans="1:19" hidden="1">
      <c r="A83" s="249"/>
      <c r="C83" s="252"/>
      <c r="D83" s="252"/>
      <c r="E83" s="252"/>
      <c r="F83" s="252"/>
      <c r="G83" s="252"/>
      <c r="H83" s="252"/>
      <c r="I83" s="252"/>
      <c r="J83" s="252"/>
      <c r="K83" s="249"/>
      <c r="L83" s="249"/>
      <c r="M83" s="249"/>
      <c r="S83" s="255"/>
    </row>
    <row r="84" spans="1:19" hidden="1">
      <c r="A84" s="250" t="s">
        <v>477</v>
      </c>
      <c r="C84" s="253">
        <f>C81-C82</f>
        <v>0</v>
      </c>
      <c r="D84" s="253">
        <f>D81-D82</f>
        <v>0</v>
      </c>
      <c r="E84" s="253"/>
      <c r="F84" s="253">
        <f>F81-F82</f>
        <v>0</v>
      </c>
      <c r="G84" s="253"/>
      <c r="H84" s="253">
        <f>H81-H82</f>
        <v>0</v>
      </c>
      <c r="I84" s="252"/>
      <c r="J84" s="252"/>
      <c r="K84" s="249"/>
      <c r="L84" s="254">
        <f>L81-L82</f>
        <v>0</v>
      </c>
      <c r="M84" s="249"/>
    </row>
    <row r="85" spans="1:19" hidden="1"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</row>
    <row r="86" spans="1:19" hidden="1"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</row>
    <row r="87" spans="1:19" hidden="1">
      <c r="A87" s="251" t="s">
        <v>478</v>
      </c>
      <c r="C87" s="253">
        <f>'2026 Sum_Fall Order Form V9'!AU25</f>
        <v>0</v>
      </c>
      <c r="D87" s="253">
        <f>'2026 Sum_Fall Order Form V9'!AW25</f>
        <v>0</v>
      </c>
      <c r="E87" s="248"/>
      <c r="F87" s="253">
        <f>'2026 Sum_Fall Order Form V9'!AY25</f>
        <v>0</v>
      </c>
      <c r="G87" s="248"/>
      <c r="H87" s="253">
        <f>'2026 Sum_Fall Order Form V9'!BA25</f>
        <v>0</v>
      </c>
      <c r="I87" s="248"/>
      <c r="J87" s="248"/>
      <c r="K87" s="248"/>
      <c r="L87" s="252">
        <f>'2026 Sum_Fall Order Form V9'!BC25</f>
        <v>0</v>
      </c>
    </row>
    <row r="88" spans="1:19" hidden="1">
      <c r="A88" s="251" t="s">
        <v>479</v>
      </c>
      <c r="C88" s="248"/>
      <c r="D88" s="248"/>
      <c r="E88" s="248"/>
      <c r="F88" s="248"/>
      <c r="G88" s="248"/>
      <c r="H88" s="248"/>
      <c r="I88" s="248"/>
      <c r="J88" s="248"/>
      <c r="K88" s="248"/>
      <c r="L88" s="248">
        <f>SUM(J13:J28)</f>
        <v>0</v>
      </c>
    </row>
    <row r="89" spans="1:19" hidden="1">
      <c r="A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</row>
    <row r="90" spans="1:19" hidden="1">
      <c r="A90" s="250" t="s">
        <v>480</v>
      </c>
      <c r="C90" s="249"/>
      <c r="D90" s="249"/>
      <c r="E90" s="249"/>
      <c r="F90" s="249"/>
      <c r="G90" s="249"/>
      <c r="H90" s="249"/>
      <c r="I90" s="249"/>
      <c r="J90" s="249"/>
      <c r="K90" s="249"/>
      <c r="L90" s="248">
        <f>L87-L88</f>
        <v>0</v>
      </c>
    </row>
  </sheetData>
  <sheetProtection algorithmName="SHA-512" hashValue="wWvgRzCTP8DT/1u62LUzlSZi4NI7qfPsF4ld1LfDBSDOg1y5MDB2HW+BM7vFqnH9iJLk4pQFSk8qT8DUXawCpg==" saltValue="8CfBsWsrR5He0FApAxmAMg==" spinCount="100000" sheet="1" objects="1" scenarios="1"/>
  <mergeCells count="5">
    <mergeCell ref="J2:M2"/>
    <mergeCell ref="J3:M3"/>
    <mergeCell ref="J5:M5"/>
    <mergeCell ref="J4:M4"/>
    <mergeCell ref="A8:M8"/>
  </mergeCells>
  <conditionalFormatting sqref="C10:D10 F10 H10">
    <cfRule type="cellIs" dxfId="3" priority="4" operator="equal">
      <formula>0</formula>
    </cfRule>
  </conditionalFormatting>
  <conditionalFormatting sqref="T11:W11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printOptions horizontalCentered="1"/>
  <pageMargins left="0.37" right="0.28999999999999998" top="0.36" bottom="0.3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FA28-A44C-420B-918A-61846A59B8A7}">
  <dimension ref="A1:Z2541"/>
  <sheetViews>
    <sheetView showZeros="0" topLeftCell="P1" zoomScale="131" zoomScaleNormal="131" zoomScalePageLayoutView="135" workbookViewId="0">
      <selection activeCell="Z1" sqref="Z1"/>
    </sheetView>
  </sheetViews>
  <sheetFormatPr defaultColWidth="20.140625" defaultRowHeight="12"/>
  <cols>
    <col min="1" max="1" width="11.28515625" style="299" bestFit="1" customWidth="1"/>
    <col min="2" max="2" width="13.7109375" style="304" bestFit="1" customWidth="1"/>
    <col min="3" max="3" width="20" style="302" bestFit="1" customWidth="1"/>
    <col min="4" max="4" width="23.140625" style="8" customWidth="1"/>
    <col min="5" max="5" width="9.7109375" style="13" customWidth="1"/>
    <col min="6" max="6" width="12.7109375" style="304" bestFit="1" customWidth="1"/>
    <col min="7" max="7" width="12.140625" style="303" bestFit="1" customWidth="1"/>
    <col min="8" max="8" width="19.42578125" style="303" bestFit="1" customWidth="1"/>
    <col min="9" max="9" width="12" style="304" bestFit="1" customWidth="1"/>
    <col min="10" max="10" width="15" style="300" bestFit="1" customWidth="1"/>
    <col min="11" max="11" width="12.140625" style="303" bestFit="1" customWidth="1"/>
    <col min="12" max="12" width="19.42578125" style="303" bestFit="1" customWidth="1"/>
    <col min="13" max="13" width="12" style="302" bestFit="1" customWidth="1"/>
    <col min="14" max="14" width="15" style="300" bestFit="1" customWidth="1"/>
    <col min="15" max="15" width="12.140625" style="303" bestFit="1" customWidth="1"/>
    <col min="16" max="16" width="19.42578125" style="303" bestFit="1" customWidth="1"/>
    <col min="17" max="17" width="12" style="302" bestFit="1" customWidth="1"/>
    <col min="18" max="18" width="15" style="300" bestFit="1" customWidth="1"/>
    <col min="19" max="19" width="12.140625" style="303" bestFit="1" customWidth="1"/>
    <col min="20" max="20" width="19.42578125" style="303" bestFit="1" customWidth="1"/>
    <col min="21" max="21" width="12" style="302" bestFit="1" customWidth="1"/>
    <col min="22" max="22" width="15" style="300" bestFit="1" customWidth="1"/>
    <col min="23" max="23" width="21" style="300" bestFit="1" customWidth="1"/>
    <col min="24" max="24" width="21.28515625" style="300" bestFit="1" customWidth="1"/>
    <col min="25" max="25" width="15.28515625" style="301" bestFit="1" customWidth="1"/>
    <col min="26" max="26" width="20.42578125" style="300" customWidth="1"/>
    <col min="27" max="16384" width="20.140625" style="299"/>
  </cols>
  <sheetData>
    <row r="1" spans="1:26">
      <c r="A1" s="326" t="s">
        <v>481</v>
      </c>
      <c r="B1" s="326" t="s">
        <v>482</v>
      </c>
      <c r="C1" s="327" t="s">
        <v>483</v>
      </c>
      <c r="D1" s="327" t="s">
        <v>74</v>
      </c>
      <c r="E1" s="327" t="s">
        <v>484</v>
      </c>
      <c r="F1" s="326" t="s">
        <v>485</v>
      </c>
      <c r="G1" s="325" t="s">
        <v>57</v>
      </c>
      <c r="H1" s="325" t="s">
        <v>486</v>
      </c>
      <c r="I1" s="324" t="s">
        <v>487</v>
      </c>
      <c r="J1" s="315" t="s">
        <v>488</v>
      </c>
      <c r="K1" s="323" t="s">
        <v>57</v>
      </c>
      <c r="L1" s="323" t="s">
        <v>486</v>
      </c>
      <c r="M1" s="322" t="s">
        <v>487</v>
      </c>
      <c r="N1" s="313" t="s">
        <v>488</v>
      </c>
      <c r="O1" s="321" t="s">
        <v>57</v>
      </c>
      <c r="P1" s="321" t="s">
        <v>486</v>
      </c>
      <c r="Q1" s="320" t="s">
        <v>487</v>
      </c>
      <c r="R1" s="319" t="s">
        <v>488</v>
      </c>
      <c r="S1" s="318" t="s">
        <v>57</v>
      </c>
      <c r="T1" s="318" t="s">
        <v>486</v>
      </c>
      <c r="U1" s="317" t="s">
        <v>487</v>
      </c>
      <c r="V1" s="316" t="s">
        <v>488</v>
      </c>
      <c r="W1" s="315" t="s">
        <v>489</v>
      </c>
      <c r="X1" s="315" t="s">
        <v>490</v>
      </c>
      <c r="Y1" s="314" t="s">
        <v>491</v>
      </c>
      <c r="Z1" s="313" t="s">
        <v>492</v>
      </c>
    </row>
    <row r="2" spans="1:26">
      <c r="A2" s="304">
        <v>1</v>
      </c>
      <c r="C2" s="302">
        <f>'2026 Sum_Fall Order Form V9'!$F$18</f>
        <v>0</v>
      </c>
      <c r="D2" s="225" t="s">
        <v>87</v>
      </c>
      <c r="E2" s="342">
        <v>1701728</v>
      </c>
      <c r="F2" s="304">
        <v>29124</v>
      </c>
      <c r="G2" s="303">
        <f>'2026 Sum_Fall Order Form V9'!$Q$23</f>
        <v>0</v>
      </c>
      <c r="H2" s="303">
        <f>'2026 Sum_Fall Order Form V9'!$Q$23</f>
        <v>0</v>
      </c>
      <c r="I2" s="304">
        <f>'2026 Sum_Fall Order Form V9'!$Q$30</f>
        <v>0</v>
      </c>
      <c r="K2" s="303">
        <f>'2026 Sum_Fall Order Form V9'!$T$23</f>
        <v>0</v>
      </c>
      <c r="L2" s="303">
        <f>'2026 Sum_Fall Order Form V9'!$T$23</f>
        <v>0</v>
      </c>
      <c r="M2" s="304">
        <f>'2026 Sum_Fall Order Form V9'!$T$30</f>
        <v>0</v>
      </c>
      <c r="O2" s="303">
        <f>'2026 Sum_Fall Order Form V9'!$W$23</f>
        <v>0</v>
      </c>
      <c r="P2" s="303">
        <f>'2026 Sum_Fall Order Form V9'!$W$23</f>
        <v>0</v>
      </c>
      <c r="Q2" s="304">
        <f>'2026 Sum_Fall Order Form V9'!$W$30</f>
        <v>0</v>
      </c>
      <c r="S2" s="303">
        <f>'2026 Sum_Fall Order Form V9'!$Z$23</f>
        <v>0</v>
      </c>
      <c r="T2" s="303">
        <f>'2026 Sum_Fall Order Form V9'!$Z$23</f>
        <v>0</v>
      </c>
      <c r="U2" s="304">
        <f>'2026 Sum_Fall Order Form V9'!$Z$30</f>
        <v>0</v>
      </c>
      <c r="W2" s="305">
        <f>'2026 Sum_Fall Order Form V9'!$K$30</f>
        <v>46174</v>
      </c>
      <c r="X2" s="305">
        <f>'2026 Sum_Fall Order Form V9'!$N$30</f>
        <v>46209</v>
      </c>
      <c r="Y2" s="311"/>
      <c r="Z2" s="304">
        <f>'2026 Sum_Fall Order Form V9'!$BT$30</f>
        <v>12</v>
      </c>
    </row>
    <row r="3" spans="1:26">
      <c r="A3" s="304">
        <v>2</v>
      </c>
      <c r="C3" s="302">
        <f>'2026 Sum_Fall Order Form V9'!$F$18</f>
        <v>0</v>
      </c>
      <c r="D3" s="225" t="s">
        <v>87</v>
      </c>
      <c r="E3" s="343" t="s">
        <v>493</v>
      </c>
      <c r="F3" s="304">
        <v>29231</v>
      </c>
      <c r="G3" s="303">
        <f>'2026 Sum_Fall Order Form V9'!$Q$23</f>
        <v>0</v>
      </c>
      <c r="H3" s="303">
        <f>'2026 Sum_Fall Order Form V9'!$Q$23</f>
        <v>0</v>
      </c>
      <c r="I3" s="304">
        <f>'2026 Sum_Fall Order Form V9'!$R$30</f>
        <v>0</v>
      </c>
      <c r="K3" s="303">
        <f>'2026 Sum_Fall Order Form V9'!$T$23</f>
        <v>0</v>
      </c>
      <c r="L3" s="303">
        <f>'2026 Sum_Fall Order Form V9'!$T$23</f>
        <v>0</v>
      </c>
      <c r="M3" s="304">
        <f>'2026 Sum_Fall Order Form V9'!$U$30</f>
        <v>0</v>
      </c>
      <c r="O3" s="303">
        <f>'2026 Sum_Fall Order Form V9'!$W$23</f>
        <v>0</v>
      </c>
      <c r="P3" s="303">
        <f>'2026 Sum_Fall Order Form V9'!$W$23</f>
        <v>0</v>
      </c>
      <c r="Q3" s="304">
        <f>'2026 Sum_Fall Order Form V9'!$X$30</f>
        <v>0</v>
      </c>
      <c r="S3" s="303">
        <f>'2026 Sum_Fall Order Form V9'!$Z$23</f>
        <v>0</v>
      </c>
      <c r="T3" s="303">
        <f>'2026 Sum_Fall Order Form V9'!$Z$23</f>
        <v>0</v>
      </c>
      <c r="U3" s="304">
        <f>'2026 Sum_Fall Order Form V9'!$AA$30</f>
        <v>0</v>
      </c>
      <c r="W3" s="305"/>
      <c r="X3" s="305"/>
      <c r="Y3" s="311"/>
      <c r="Z3" s="304"/>
    </row>
    <row r="4" spans="1:26">
      <c r="A4" s="304">
        <v>3</v>
      </c>
      <c r="C4" s="302">
        <f>'2026 Sum_Fall Order Form V9'!$F$18</f>
        <v>0</v>
      </c>
      <c r="D4" s="225" t="s">
        <v>89</v>
      </c>
      <c r="E4" s="342">
        <v>1701738</v>
      </c>
      <c r="F4" s="304">
        <v>29125</v>
      </c>
      <c r="G4" s="303">
        <f>'2026 Sum_Fall Order Form V9'!$Q$23</f>
        <v>0</v>
      </c>
      <c r="H4" s="303">
        <f>'2026 Sum_Fall Order Form V9'!$Q$23</f>
        <v>0</v>
      </c>
      <c r="I4" s="304">
        <f>'2026 Sum_Fall Order Form V9'!$Q$31</f>
        <v>0</v>
      </c>
      <c r="K4" s="303">
        <f>'2026 Sum_Fall Order Form V9'!$T$23</f>
        <v>0</v>
      </c>
      <c r="L4" s="303">
        <f>'2026 Sum_Fall Order Form V9'!$T$23</f>
        <v>0</v>
      </c>
      <c r="M4" s="304">
        <f>'2026 Sum_Fall Order Form V9'!$T$31</f>
        <v>0</v>
      </c>
      <c r="O4" s="303">
        <f>'2026 Sum_Fall Order Form V9'!$W$23</f>
        <v>0</v>
      </c>
      <c r="P4" s="303">
        <f>'2026 Sum_Fall Order Form V9'!$W$23</f>
        <v>0</v>
      </c>
      <c r="Q4" s="304">
        <f>'2026 Sum_Fall Order Form V9'!$W$31</f>
        <v>0</v>
      </c>
      <c r="S4" s="303">
        <f>'2026 Sum_Fall Order Form V9'!$Z$23</f>
        <v>0</v>
      </c>
      <c r="T4" s="303">
        <f>'2026 Sum_Fall Order Form V9'!$Z$23</f>
        <v>0</v>
      </c>
      <c r="U4" s="304">
        <f>'2026 Sum_Fall Order Form V9'!$Z$31</f>
        <v>0</v>
      </c>
      <c r="W4" s="305">
        <f>'2026 Sum_Fall Order Form V9'!$K$31</f>
        <v>46174</v>
      </c>
      <c r="X4" s="305">
        <f>'2026 Sum_Fall Order Form V9'!$N$31</f>
        <v>46209</v>
      </c>
      <c r="Y4" s="311"/>
      <c r="Z4" s="304">
        <f>'2026 Sum_Fall Order Form V9'!$BT$31</f>
        <v>13</v>
      </c>
    </row>
    <row r="5" spans="1:26">
      <c r="A5" s="304">
        <v>4</v>
      </c>
      <c r="C5" s="302">
        <f>'2026 Sum_Fall Order Form V9'!$F$18</f>
        <v>0</v>
      </c>
      <c r="D5" s="225" t="s">
        <v>89</v>
      </c>
      <c r="E5" s="343" t="s">
        <v>494</v>
      </c>
      <c r="F5" s="304">
        <v>29232</v>
      </c>
      <c r="G5" s="303">
        <f>'2026 Sum_Fall Order Form V9'!$Q$23</f>
        <v>0</v>
      </c>
      <c r="H5" s="303">
        <f>'2026 Sum_Fall Order Form V9'!$Q$23</f>
        <v>0</v>
      </c>
      <c r="I5" s="304">
        <f>'2026 Sum_Fall Order Form V9'!$R$31</f>
        <v>0</v>
      </c>
      <c r="K5" s="303">
        <f>'2026 Sum_Fall Order Form V9'!$T$23</f>
        <v>0</v>
      </c>
      <c r="L5" s="303">
        <f>'2026 Sum_Fall Order Form V9'!$T$23</f>
        <v>0</v>
      </c>
      <c r="M5" s="304">
        <f>'2026 Sum_Fall Order Form V9'!$U$31</f>
        <v>0</v>
      </c>
      <c r="O5" s="303">
        <f>'2026 Sum_Fall Order Form V9'!$W$23</f>
        <v>0</v>
      </c>
      <c r="P5" s="303">
        <f>'2026 Sum_Fall Order Form V9'!$W$23</f>
        <v>0</v>
      </c>
      <c r="Q5" s="304">
        <f>'2026 Sum_Fall Order Form V9'!$X$31</f>
        <v>0</v>
      </c>
      <c r="S5" s="303">
        <f>'2026 Sum_Fall Order Form V9'!$Z$23</f>
        <v>0</v>
      </c>
      <c r="T5" s="303">
        <f>'2026 Sum_Fall Order Form V9'!$Z$23</f>
        <v>0</v>
      </c>
      <c r="U5" s="304">
        <f>'2026 Sum_Fall Order Form V9'!$AA$31</f>
        <v>0</v>
      </c>
      <c r="W5" s="305"/>
      <c r="X5" s="305"/>
      <c r="Y5" s="311"/>
      <c r="Z5" s="304"/>
    </row>
    <row r="6" spans="1:26">
      <c r="A6" s="304">
        <v>5</v>
      </c>
      <c r="C6" s="302">
        <f>'2026 Sum_Fall Order Form V9'!$F$18</f>
        <v>0</v>
      </c>
      <c r="D6" s="225" t="s">
        <v>91</v>
      </c>
      <c r="E6" s="342">
        <v>6014502520</v>
      </c>
      <c r="F6" s="304">
        <v>16659</v>
      </c>
      <c r="G6" s="303">
        <f>'2026 Sum_Fall Order Form V9'!$Q$23</f>
        <v>0</v>
      </c>
      <c r="H6" s="303">
        <f>'2026 Sum_Fall Order Form V9'!$Q$23</f>
        <v>0</v>
      </c>
      <c r="I6" s="304">
        <f>'2026 Sum_Fall Order Form V9'!$Q$33</f>
        <v>0</v>
      </c>
      <c r="K6" s="303">
        <f>'2026 Sum_Fall Order Form V9'!$T$23</f>
        <v>0</v>
      </c>
      <c r="L6" s="303">
        <f>'2026 Sum_Fall Order Form V9'!$T$23</f>
        <v>0</v>
      </c>
      <c r="M6" s="304">
        <f>'2026 Sum_Fall Order Form V9'!$T$33</f>
        <v>0</v>
      </c>
      <c r="O6" s="303">
        <f>'2026 Sum_Fall Order Form V9'!$W$23</f>
        <v>0</v>
      </c>
      <c r="P6" s="303">
        <f>'2026 Sum_Fall Order Form V9'!$W$23</f>
        <v>0</v>
      </c>
      <c r="Q6" s="304">
        <f>'2026 Sum_Fall Order Form V9'!$W$33</f>
        <v>0</v>
      </c>
      <c r="S6" s="303">
        <f>'2026 Sum_Fall Order Form V9'!$Z$23</f>
        <v>0</v>
      </c>
      <c r="T6" s="303">
        <f>'2026 Sum_Fall Order Form V9'!$Z$23</f>
        <v>0</v>
      </c>
      <c r="U6" s="304">
        <f>'2026 Sum_Fall Order Form V9'!$Z$33</f>
        <v>0</v>
      </c>
      <c r="W6" s="305">
        <f>'2026 Sum_Fall Order Form V9'!$K$33</f>
        <v>46272</v>
      </c>
      <c r="X6" s="305">
        <f>'2026 Sum_Fall Order Form V9'!$N$33</f>
        <v>46307</v>
      </c>
      <c r="Y6" s="311"/>
      <c r="Z6" s="304">
        <f>'2026 Sum_Fall Order Form V9'!$BT$33</f>
        <v>28</v>
      </c>
    </row>
    <row r="7" spans="1:26">
      <c r="A7" s="304">
        <v>6</v>
      </c>
      <c r="C7" s="302">
        <f>'2026 Sum_Fall Order Form V9'!$F$18</f>
        <v>0</v>
      </c>
      <c r="D7" s="225" t="s">
        <v>91</v>
      </c>
      <c r="E7" s="343" t="s">
        <v>495</v>
      </c>
      <c r="F7" s="304">
        <v>17260</v>
      </c>
      <c r="G7" s="303">
        <f>'2026 Sum_Fall Order Form V9'!$Q$23</f>
        <v>0</v>
      </c>
      <c r="H7" s="303">
        <f>'2026 Sum_Fall Order Form V9'!$Q$23</f>
        <v>0</v>
      </c>
      <c r="I7" s="304">
        <f>'2026 Sum_Fall Order Form V9'!$R$33</f>
        <v>0</v>
      </c>
      <c r="K7" s="303">
        <f>'2026 Sum_Fall Order Form V9'!$T$23</f>
        <v>0</v>
      </c>
      <c r="L7" s="303">
        <f>'2026 Sum_Fall Order Form V9'!$T$23</f>
        <v>0</v>
      </c>
      <c r="M7" s="304">
        <f>'2026 Sum_Fall Order Form V9'!$U$33</f>
        <v>0</v>
      </c>
      <c r="O7" s="303">
        <f>'2026 Sum_Fall Order Form V9'!$W$23</f>
        <v>0</v>
      </c>
      <c r="P7" s="303">
        <f>'2026 Sum_Fall Order Form V9'!$W$23</f>
        <v>0</v>
      </c>
      <c r="Q7" s="304">
        <f>'2026 Sum_Fall Order Form V9'!$X$33</f>
        <v>0</v>
      </c>
      <c r="S7" s="303">
        <f>'2026 Sum_Fall Order Form V9'!$Z$23</f>
        <v>0</v>
      </c>
      <c r="T7" s="303">
        <f>'2026 Sum_Fall Order Form V9'!$Z$23</f>
        <v>0</v>
      </c>
      <c r="U7" s="304">
        <f>'2026 Sum_Fall Order Form V9'!$AA$33</f>
        <v>0</v>
      </c>
      <c r="W7" s="305"/>
      <c r="X7" s="305"/>
      <c r="Y7" s="311"/>
      <c r="Z7" s="304"/>
    </row>
    <row r="8" spans="1:26">
      <c r="A8" s="304">
        <v>7</v>
      </c>
      <c r="C8" s="302">
        <f>'2026 Sum_Fall Order Form V9'!$F$18</f>
        <v>0</v>
      </c>
      <c r="D8" s="225" t="s">
        <v>93</v>
      </c>
      <c r="E8" s="342">
        <v>1702385</v>
      </c>
      <c r="F8" s="304">
        <v>16787</v>
      </c>
      <c r="G8" s="303">
        <f>'2026 Sum_Fall Order Form V9'!$Q$23</f>
        <v>0</v>
      </c>
      <c r="H8" s="303">
        <f>'2026 Sum_Fall Order Form V9'!$Q$23</f>
        <v>0</v>
      </c>
      <c r="I8" s="304">
        <f>'2026 Sum_Fall Order Form V9'!$Q$34</f>
        <v>0</v>
      </c>
      <c r="J8" s="304"/>
      <c r="K8" s="303">
        <f>'2026 Sum_Fall Order Form V9'!$T$23</f>
        <v>0</v>
      </c>
      <c r="L8" s="303">
        <f>'2026 Sum_Fall Order Form V9'!$T$23</f>
        <v>0</v>
      </c>
      <c r="M8" s="304">
        <f>'2026 Sum_Fall Order Form V9'!$T$34</f>
        <v>0</v>
      </c>
      <c r="N8" s="304"/>
      <c r="O8" s="303">
        <f>'2026 Sum_Fall Order Form V9'!$W$23</f>
        <v>0</v>
      </c>
      <c r="P8" s="303">
        <f>'2026 Sum_Fall Order Form V9'!$W$23</f>
        <v>0</v>
      </c>
      <c r="Q8" s="304">
        <f>'2026 Sum_Fall Order Form V9'!$W$34</f>
        <v>0</v>
      </c>
      <c r="R8" s="304"/>
      <c r="S8" s="303">
        <f>'2026 Sum_Fall Order Form V9'!$Z$23</f>
        <v>0</v>
      </c>
      <c r="T8" s="303">
        <f>'2026 Sum_Fall Order Form V9'!$Z$23</f>
        <v>0</v>
      </c>
      <c r="U8" s="304">
        <f>'2026 Sum_Fall Order Form V9'!$Z$34</f>
        <v>0</v>
      </c>
      <c r="V8" s="304"/>
      <c r="W8" s="305">
        <f>'2026 Sum_Fall Order Form V9'!$K$34</f>
        <v>46174</v>
      </c>
      <c r="X8" s="305">
        <f>'2026 Sum_Fall Order Form V9'!$N$34</f>
        <v>46272</v>
      </c>
      <c r="Y8" s="311"/>
      <c r="Z8" s="304">
        <f>'2026 Sum_Fall Order Form V9'!$BT$34</f>
        <v>21</v>
      </c>
    </row>
    <row r="9" spans="1:26">
      <c r="A9" s="304">
        <v>8</v>
      </c>
      <c r="C9" s="302">
        <f>'2026 Sum_Fall Order Form V9'!$F$18</f>
        <v>0</v>
      </c>
      <c r="D9" s="225" t="s">
        <v>93</v>
      </c>
      <c r="E9" s="343" t="s">
        <v>496</v>
      </c>
      <c r="F9" s="304">
        <v>16786</v>
      </c>
      <c r="H9" s="303">
        <f>'2026 Sum_Fall Order Form V9'!$Q$23</f>
        <v>0</v>
      </c>
      <c r="I9" s="304">
        <f>'2026 Sum_Fall Order Form V9'!$R$34</f>
        <v>0</v>
      </c>
      <c r="J9" s="304"/>
      <c r="K9" s="303">
        <f>'2026 Sum_Fall Order Form V9'!$T$23</f>
        <v>0</v>
      </c>
      <c r="L9" s="303">
        <f>'2026 Sum_Fall Order Form V9'!$T$23</f>
        <v>0</v>
      </c>
      <c r="M9" s="304">
        <f>'2026 Sum_Fall Order Form V9'!$U$34</f>
        <v>0</v>
      </c>
      <c r="N9" s="304"/>
      <c r="O9" s="303">
        <f>'2026 Sum_Fall Order Form V9'!$W$23</f>
        <v>0</v>
      </c>
      <c r="P9" s="303">
        <f>'2026 Sum_Fall Order Form V9'!$W$23</f>
        <v>0</v>
      </c>
      <c r="Q9" s="304">
        <f>'2026 Sum_Fall Order Form V9'!$X$34</f>
        <v>0</v>
      </c>
      <c r="R9" s="304"/>
      <c r="S9" s="303">
        <f>'2026 Sum_Fall Order Form V9'!$Z$23</f>
        <v>0</v>
      </c>
      <c r="T9" s="303">
        <f>'2026 Sum_Fall Order Form V9'!$Z$23</f>
        <v>0</v>
      </c>
      <c r="U9" s="304">
        <f>'2026 Sum_Fall Order Form V9'!$AA$34</f>
        <v>0</v>
      </c>
      <c r="V9" s="304"/>
      <c r="W9" s="305"/>
      <c r="X9" s="305"/>
      <c r="Y9" s="311"/>
      <c r="Z9" s="304"/>
    </row>
    <row r="10" spans="1:26">
      <c r="A10" s="304">
        <v>9</v>
      </c>
      <c r="C10" s="302">
        <f>'2026 Sum_Fall Order Form V9'!$F$18</f>
        <v>0</v>
      </c>
      <c r="D10" s="225" t="s">
        <v>95</v>
      </c>
      <c r="E10" s="342">
        <v>1702415</v>
      </c>
      <c r="F10" s="304">
        <v>18233</v>
      </c>
      <c r="G10" s="303">
        <f>'2026 Sum_Fall Order Form V9'!$Q$23</f>
        <v>0</v>
      </c>
      <c r="H10" s="303">
        <f>'2026 Sum_Fall Order Form V9'!$Q$23</f>
        <v>0</v>
      </c>
      <c r="I10" s="304">
        <f>'2026 Sum_Fall Order Form V9'!$Q$35</f>
        <v>0</v>
      </c>
      <c r="J10" s="304"/>
      <c r="K10" s="303">
        <f>'2026 Sum_Fall Order Form V9'!$T$23</f>
        <v>0</v>
      </c>
      <c r="L10" s="303">
        <f>'2026 Sum_Fall Order Form V9'!$T$23</f>
        <v>0</v>
      </c>
      <c r="M10" s="304">
        <f>'2026 Sum_Fall Order Form V9'!$T$35</f>
        <v>0</v>
      </c>
      <c r="N10" s="304"/>
      <c r="O10" s="303">
        <f>'2026 Sum_Fall Order Form V9'!$W$23</f>
        <v>0</v>
      </c>
      <c r="P10" s="303">
        <f>'2026 Sum_Fall Order Form V9'!$W$23</f>
        <v>0</v>
      </c>
      <c r="Q10" s="304">
        <f>'2026 Sum_Fall Order Form V9'!$W$35</f>
        <v>0</v>
      </c>
      <c r="R10" s="304"/>
      <c r="S10" s="303">
        <f>'2026 Sum_Fall Order Form V9'!$Z$23</f>
        <v>0</v>
      </c>
      <c r="T10" s="303">
        <f>'2026 Sum_Fall Order Form V9'!$Z$23</f>
        <v>0</v>
      </c>
      <c r="U10" s="304">
        <f>'2026 Sum_Fall Order Form V9'!$Z$35</f>
        <v>0</v>
      </c>
      <c r="V10" s="304"/>
      <c r="W10" s="305">
        <f>'2026 Sum_Fall Order Form V9'!$K$35</f>
        <v>46174</v>
      </c>
      <c r="X10" s="305">
        <f>'2026 Sum_Fall Order Form V9'!$N$35</f>
        <v>46272</v>
      </c>
      <c r="Y10" s="311"/>
      <c r="Z10" s="304">
        <f>'2026 Sum_Fall Order Form V9'!$BT$35</f>
        <v>14</v>
      </c>
    </row>
    <row r="11" spans="1:26">
      <c r="A11" s="304">
        <v>10</v>
      </c>
      <c r="C11" s="302">
        <f>'2026 Sum_Fall Order Form V9'!$F$18</f>
        <v>0</v>
      </c>
      <c r="D11" s="225" t="s">
        <v>95</v>
      </c>
      <c r="E11" s="343" t="s">
        <v>497</v>
      </c>
      <c r="F11" s="304">
        <v>18232</v>
      </c>
      <c r="G11" s="303">
        <f>'2026 Sum_Fall Order Form V9'!$Q$23</f>
        <v>0</v>
      </c>
      <c r="H11" s="303">
        <f>'2026 Sum_Fall Order Form V9'!$Q$23</f>
        <v>0</v>
      </c>
      <c r="I11" s="304">
        <f>'2026 Sum_Fall Order Form V9'!$R$35</f>
        <v>0</v>
      </c>
      <c r="J11" s="304"/>
      <c r="K11" s="303">
        <f>'2026 Sum_Fall Order Form V9'!$T$23</f>
        <v>0</v>
      </c>
      <c r="L11" s="303">
        <f>'2026 Sum_Fall Order Form V9'!$T$23</f>
        <v>0</v>
      </c>
      <c r="M11" s="304">
        <f>'2026 Sum_Fall Order Form V9'!$U$35</f>
        <v>0</v>
      </c>
      <c r="N11" s="304"/>
      <c r="O11" s="303">
        <f>'2026 Sum_Fall Order Form V9'!$W$23</f>
        <v>0</v>
      </c>
      <c r="P11" s="303">
        <f>'2026 Sum_Fall Order Form V9'!$W$23</f>
        <v>0</v>
      </c>
      <c r="Q11" s="304">
        <f>'2026 Sum_Fall Order Form V9'!$X$35</f>
        <v>0</v>
      </c>
      <c r="R11" s="304"/>
      <c r="S11" s="303">
        <f>'2026 Sum_Fall Order Form V9'!$Z$23</f>
        <v>0</v>
      </c>
      <c r="T11" s="303">
        <f>'2026 Sum_Fall Order Form V9'!$Z$23</f>
        <v>0</v>
      </c>
      <c r="U11" s="304">
        <f>'2026 Sum_Fall Order Form V9'!$AA$35</f>
        <v>0</v>
      </c>
      <c r="V11" s="304"/>
      <c r="W11" s="305"/>
      <c r="X11" s="305"/>
      <c r="Y11" s="311"/>
      <c r="Z11" s="304"/>
    </row>
    <row r="12" spans="1:26">
      <c r="A12" s="304">
        <v>11</v>
      </c>
      <c r="C12" s="302">
        <f>'2026 Sum_Fall Order Form V9'!$F$18</f>
        <v>0</v>
      </c>
      <c r="D12" s="225" t="s">
        <v>96</v>
      </c>
      <c r="E12" s="342">
        <v>1702425</v>
      </c>
      <c r="F12" s="304">
        <v>18234</v>
      </c>
      <c r="G12" s="303">
        <f>'2026 Sum_Fall Order Form V9'!$Q$23</f>
        <v>0</v>
      </c>
      <c r="H12" s="303">
        <f>'2026 Sum_Fall Order Form V9'!$Q$23</f>
        <v>0</v>
      </c>
      <c r="I12" s="304">
        <f>'2026 Sum_Fall Order Form V9'!$Q$36</f>
        <v>0</v>
      </c>
      <c r="J12" s="304"/>
      <c r="K12" s="303">
        <f>'2026 Sum_Fall Order Form V9'!$T$23</f>
        <v>0</v>
      </c>
      <c r="L12" s="303">
        <f>'2026 Sum_Fall Order Form V9'!$T$23</f>
        <v>0</v>
      </c>
      <c r="M12" s="304">
        <f>'2026 Sum_Fall Order Form V9'!$T$36</f>
        <v>0</v>
      </c>
      <c r="N12" s="304"/>
      <c r="O12" s="303">
        <f>'2026 Sum_Fall Order Form V9'!$W$23</f>
        <v>0</v>
      </c>
      <c r="P12" s="303">
        <f>'2026 Sum_Fall Order Form V9'!$W$23</f>
        <v>0</v>
      </c>
      <c r="Q12" s="304">
        <f>'2026 Sum_Fall Order Form V9'!$W$36</f>
        <v>0</v>
      </c>
      <c r="R12" s="304"/>
      <c r="S12" s="303">
        <f>'2026 Sum_Fall Order Form V9'!$Z$23</f>
        <v>0</v>
      </c>
      <c r="T12" s="303">
        <f>'2026 Sum_Fall Order Form V9'!$Z$23</f>
        <v>0</v>
      </c>
      <c r="U12" s="304">
        <f>'2026 Sum_Fall Order Form V9'!$Z$36</f>
        <v>0</v>
      </c>
      <c r="V12" s="304"/>
      <c r="W12" s="305">
        <f>'2026 Sum_Fall Order Form V9'!$K$36</f>
        <v>46174</v>
      </c>
      <c r="X12" s="305">
        <f>'2026 Sum_Fall Order Form V9'!$N$36</f>
        <v>46272</v>
      </c>
      <c r="Y12" s="311"/>
      <c r="Z12" s="304">
        <f>'2026 Sum_Fall Order Form V9'!$BT$36</f>
        <v>5</v>
      </c>
    </row>
    <row r="13" spans="1:26">
      <c r="A13" s="304">
        <v>12</v>
      </c>
      <c r="C13" s="302">
        <f>'2026 Sum_Fall Order Form V9'!$F$18</f>
        <v>0</v>
      </c>
      <c r="D13" s="225" t="s">
        <v>96</v>
      </c>
      <c r="E13" s="343" t="s">
        <v>498</v>
      </c>
      <c r="F13" s="304">
        <v>18235</v>
      </c>
      <c r="G13" s="303">
        <f>'2026 Sum_Fall Order Form V9'!$Q$23</f>
        <v>0</v>
      </c>
      <c r="H13" s="303">
        <f>'2026 Sum_Fall Order Form V9'!$Q$23</f>
        <v>0</v>
      </c>
      <c r="I13" s="304">
        <f>'2026 Sum_Fall Order Form V9'!$R$36</f>
        <v>0</v>
      </c>
      <c r="J13" s="304"/>
      <c r="K13" s="303">
        <f>'2026 Sum_Fall Order Form V9'!$T$23</f>
        <v>0</v>
      </c>
      <c r="L13" s="303">
        <f>'2026 Sum_Fall Order Form V9'!$T$23</f>
        <v>0</v>
      </c>
      <c r="M13" s="304">
        <f>'2026 Sum_Fall Order Form V9'!$U$36</f>
        <v>0</v>
      </c>
      <c r="N13" s="304"/>
      <c r="O13" s="303">
        <f>'2026 Sum_Fall Order Form V9'!$W$23</f>
        <v>0</v>
      </c>
      <c r="P13" s="303">
        <f>'2026 Sum_Fall Order Form V9'!$W$23</f>
        <v>0</v>
      </c>
      <c r="Q13" s="304">
        <f>'2026 Sum_Fall Order Form V9'!$X$36</f>
        <v>0</v>
      </c>
      <c r="R13" s="304"/>
      <c r="S13" s="303">
        <f>'2026 Sum_Fall Order Form V9'!$Z$23</f>
        <v>0</v>
      </c>
      <c r="T13" s="303">
        <f>'2026 Sum_Fall Order Form V9'!$Z$23</f>
        <v>0</v>
      </c>
      <c r="U13" s="304">
        <f>'2026 Sum_Fall Order Form V9'!$AA$36</f>
        <v>0</v>
      </c>
      <c r="V13" s="304"/>
      <c r="W13" s="305"/>
      <c r="X13" s="305"/>
      <c r="Y13" s="311"/>
      <c r="Z13" s="304"/>
    </row>
    <row r="14" spans="1:26">
      <c r="A14" s="304">
        <v>13</v>
      </c>
      <c r="C14" s="302">
        <f>'2026 Sum_Fall Order Form V9'!$F$18</f>
        <v>0</v>
      </c>
      <c r="D14" s="225" t="s">
        <v>100</v>
      </c>
      <c r="E14" s="344">
        <v>1703657</v>
      </c>
      <c r="F14" s="304">
        <v>21316</v>
      </c>
      <c r="G14" s="303">
        <f>'2026 Sum_Fall Order Form V9'!$Q$23</f>
        <v>0</v>
      </c>
      <c r="H14" s="303">
        <f>'2026 Sum_Fall Order Form V9'!$Q$23</f>
        <v>0</v>
      </c>
      <c r="I14" s="304">
        <f>'2026 Sum_Fall Order Form V9'!$Q$39</f>
        <v>0</v>
      </c>
      <c r="J14" s="304"/>
      <c r="K14" s="303">
        <f>'2026 Sum_Fall Order Form V9'!$T$23</f>
        <v>0</v>
      </c>
      <c r="L14" s="303">
        <f>'2026 Sum_Fall Order Form V9'!$T$23</f>
        <v>0</v>
      </c>
      <c r="M14" s="304">
        <f>'2026 Sum_Fall Order Form V9'!$T$39</f>
        <v>0</v>
      </c>
      <c r="N14" s="304"/>
      <c r="O14" s="303">
        <f>'2026 Sum_Fall Order Form V9'!$W$23</f>
        <v>0</v>
      </c>
      <c r="P14" s="303">
        <f>'2026 Sum_Fall Order Form V9'!$W$23</f>
        <v>0</v>
      </c>
      <c r="Q14" s="304">
        <f>'2026 Sum_Fall Order Form V9'!$W$39</f>
        <v>0</v>
      </c>
      <c r="R14" s="304"/>
      <c r="S14" s="303">
        <f>'2026 Sum_Fall Order Form V9'!$Z$23</f>
        <v>0</v>
      </c>
      <c r="T14" s="303">
        <f>'2026 Sum_Fall Order Form V9'!$Z$23</f>
        <v>0</v>
      </c>
      <c r="U14" s="304">
        <f>'2026 Sum_Fall Order Form V9'!$Z$39</f>
        <v>0</v>
      </c>
      <c r="V14" s="304"/>
      <c r="W14" s="305">
        <f>'2026 Sum_Fall Order Form V9'!$K$39</f>
        <v>46237</v>
      </c>
      <c r="X14" s="305">
        <f>'2026 Sum_Fall Order Form V9'!$N$39</f>
        <v>46265</v>
      </c>
      <c r="Y14" s="311"/>
      <c r="Z14" s="304">
        <f>'2026 Sum_Fall Order Form V9'!$BT$39</f>
        <v>9</v>
      </c>
    </row>
    <row r="15" spans="1:26">
      <c r="A15" s="304">
        <v>14</v>
      </c>
      <c r="C15" s="302">
        <f>'2026 Sum_Fall Order Form V9'!$F$18</f>
        <v>0</v>
      </c>
      <c r="D15" s="225" t="s">
        <v>100</v>
      </c>
      <c r="E15" s="343" t="s">
        <v>499</v>
      </c>
      <c r="F15" s="304">
        <v>21319</v>
      </c>
      <c r="G15" s="303">
        <f>'2026 Sum_Fall Order Form V9'!$Q$23</f>
        <v>0</v>
      </c>
      <c r="H15" s="303">
        <f>'2026 Sum_Fall Order Form V9'!$Q$23</f>
        <v>0</v>
      </c>
      <c r="I15" s="304">
        <f>'2026 Sum_Fall Order Form V9'!$R$39</f>
        <v>0</v>
      </c>
      <c r="J15" s="304"/>
      <c r="K15" s="303">
        <f>'2026 Sum_Fall Order Form V9'!$T$23</f>
        <v>0</v>
      </c>
      <c r="L15" s="303">
        <f>'2026 Sum_Fall Order Form V9'!$T$23</f>
        <v>0</v>
      </c>
      <c r="M15" s="304">
        <f>'2026 Sum_Fall Order Form V9'!$U$39</f>
        <v>0</v>
      </c>
      <c r="N15" s="304"/>
      <c r="O15" s="303">
        <f>'2026 Sum_Fall Order Form V9'!$W$23</f>
        <v>0</v>
      </c>
      <c r="P15" s="303">
        <f>'2026 Sum_Fall Order Form V9'!$W$23</f>
        <v>0</v>
      </c>
      <c r="Q15" s="304">
        <f>'2026 Sum_Fall Order Form V9'!$X$39</f>
        <v>0</v>
      </c>
      <c r="R15" s="304"/>
      <c r="S15" s="303">
        <f>'2026 Sum_Fall Order Form V9'!$Z$23</f>
        <v>0</v>
      </c>
      <c r="T15" s="303">
        <f>'2026 Sum_Fall Order Form V9'!$Z$23</f>
        <v>0</v>
      </c>
      <c r="U15" s="304">
        <f>'2026 Sum_Fall Order Form V9'!$AA$39</f>
        <v>0</v>
      </c>
      <c r="V15" s="304"/>
      <c r="W15" s="305"/>
      <c r="X15" s="305"/>
      <c r="Y15" s="311"/>
      <c r="Z15" s="304"/>
    </row>
    <row r="16" spans="1:26">
      <c r="A16" s="304">
        <v>15</v>
      </c>
      <c r="C16" s="302">
        <f>'2026 Sum_Fall Order Form V9'!$F$18</f>
        <v>0</v>
      </c>
      <c r="D16" s="225" t="s">
        <v>102</v>
      </c>
      <c r="E16" s="344">
        <v>1703677</v>
      </c>
      <c r="F16" s="304">
        <v>21317</v>
      </c>
      <c r="G16" s="303">
        <f>'2026 Sum_Fall Order Form V9'!$Q$23</f>
        <v>0</v>
      </c>
      <c r="H16" s="303">
        <f>'2026 Sum_Fall Order Form V9'!$Q$23</f>
        <v>0</v>
      </c>
      <c r="I16" s="304">
        <f>'2026 Sum_Fall Order Form V9'!$Q$40</f>
        <v>0</v>
      </c>
      <c r="K16" s="303">
        <f>'2026 Sum_Fall Order Form V9'!$T$23</f>
        <v>0</v>
      </c>
      <c r="L16" s="303">
        <f>'2026 Sum_Fall Order Form V9'!$T$23</f>
        <v>0</v>
      </c>
      <c r="M16" s="304">
        <f>'2026 Sum_Fall Order Form V9'!$T$40</f>
        <v>0</v>
      </c>
      <c r="O16" s="303">
        <f>'2026 Sum_Fall Order Form V9'!$W$23</f>
        <v>0</v>
      </c>
      <c r="P16" s="303">
        <f>'2026 Sum_Fall Order Form V9'!$W$23</f>
        <v>0</v>
      </c>
      <c r="Q16" s="304">
        <f>'2026 Sum_Fall Order Form V9'!$W$40</f>
        <v>0</v>
      </c>
      <c r="S16" s="303">
        <f>'2026 Sum_Fall Order Form V9'!$Z$23</f>
        <v>0</v>
      </c>
      <c r="T16" s="303">
        <f>'2026 Sum_Fall Order Form V9'!$Z$23</f>
        <v>0</v>
      </c>
      <c r="U16" s="304">
        <f>'2026 Sum_Fall Order Form V9'!$Z$40</f>
        <v>0</v>
      </c>
      <c r="W16" s="305">
        <f>'2026 Sum_Fall Order Form V9'!$K$40</f>
        <v>46237</v>
      </c>
      <c r="X16" s="305">
        <f>'2026 Sum_Fall Order Form V9'!$N$40</f>
        <v>46265</v>
      </c>
      <c r="Y16" s="311"/>
      <c r="Z16" s="304">
        <f>'2026 Sum_Fall Order Form V9'!$BT$40</f>
        <v>12</v>
      </c>
    </row>
    <row r="17" spans="1:26">
      <c r="A17" s="304">
        <v>16</v>
      </c>
      <c r="C17" s="302">
        <f>'2026 Sum_Fall Order Form V9'!$F$18</f>
        <v>0</v>
      </c>
      <c r="D17" s="225" t="s">
        <v>102</v>
      </c>
      <c r="E17" s="343" t="s">
        <v>500</v>
      </c>
      <c r="F17" s="304">
        <v>21320</v>
      </c>
      <c r="G17" s="303">
        <f>'2026 Sum_Fall Order Form V9'!$Q$23</f>
        <v>0</v>
      </c>
      <c r="H17" s="303">
        <f>'2026 Sum_Fall Order Form V9'!$Q$23</f>
        <v>0</v>
      </c>
      <c r="I17" s="304">
        <f>'2026 Sum_Fall Order Form V9'!$R$40</f>
        <v>0</v>
      </c>
      <c r="K17" s="303">
        <f>'2026 Sum_Fall Order Form V9'!$T$23</f>
        <v>0</v>
      </c>
      <c r="L17" s="303">
        <f>'2026 Sum_Fall Order Form V9'!$T$23</f>
        <v>0</v>
      </c>
      <c r="M17" s="304">
        <f>'2026 Sum_Fall Order Form V9'!$U$40</f>
        <v>0</v>
      </c>
      <c r="O17" s="303">
        <f>'2026 Sum_Fall Order Form V9'!$W$23</f>
        <v>0</v>
      </c>
      <c r="P17" s="303">
        <f>'2026 Sum_Fall Order Form V9'!$W$23</f>
        <v>0</v>
      </c>
      <c r="Q17" s="304">
        <f>'2026 Sum_Fall Order Form V9'!$X$40</f>
        <v>0</v>
      </c>
      <c r="S17" s="303">
        <f>'2026 Sum_Fall Order Form V9'!$Z$23</f>
        <v>0</v>
      </c>
      <c r="T17" s="303">
        <f>'2026 Sum_Fall Order Form V9'!$Z$23</f>
        <v>0</v>
      </c>
      <c r="U17" s="304">
        <f>'2026 Sum_Fall Order Form V9'!$AA$40</f>
        <v>0</v>
      </c>
      <c r="W17" s="305"/>
      <c r="X17" s="305"/>
      <c r="Y17" s="311"/>
      <c r="Z17" s="304"/>
    </row>
    <row r="18" spans="1:26">
      <c r="A18" s="304">
        <v>17</v>
      </c>
      <c r="C18" s="302">
        <f>'2026 Sum_Fall Order Form V9'!$F$18</f>
        <v>0</v>
      </c>
      <c r="D18" s="225" t="s">
        <v>103</v>
      </c>
      <c r="E18" s="344">
        <v>1703697</v>
      </c>
      <c r="F18" s="304">
        <v>21318</v>
      </c>
      <c r="G18" s="303">
        <f>'2026 Sum_Fall Order Form V9'!$Q$23</f>
        <v>0</v>
      </c>
      <c r="H18" s="303">
        <f>'2026 Sum_Fall Order Form V9'!$Q$23</f>
        <v>0</v>
      </c>
      <c r="I18" s="304">
        <f>'2026 Sum_Fall Order Form V9'!$Q$41</f>
        <v>0</v>
      </c>
      <c r="K18" s="303">
        <f>'2026 Sum_Fall Order Form V9'!$T$23</f>
        <v>0</v>
      </c>
      <c r="L18" s="303">
        <f>'2026 Sum_Fall Order Form V9'!$T$23</f>
        <v>0</v>
      </c>
      <c r="M18" s="304">
        <f>'2026 Sum_Fall Order Form V9'!$T$41</f>
        <v>0</v>
      </c>
      <c r="O18" s="303">
        <f>'2026 Sum_Fall Order Form V9'!$W$23</f>
        <v>0</v>
      </c>
      <c r="P18" s="303">
        <f>'2026 Sum_Fall Order Form V9'!$W$23</f>
        <v>0</v>
      </c>
      <c r="Q18" s="304">
        <f>'2026 Sum_Fall Order Form V9'!$W$41</f>
        <v>0</v>
      </c>
      <c r="S18" s="303">
        <f>'2026 Sum_Fall Order Form V9'!$Z$23</f>
        <v>0</v>
      </c>
      <c r="T18" s="303">
        <f>'2026 Sum_Fall Order Form V9'!$Z$23</f>
        <v>0</v>
      </c>
      <c r="U18" s="304">
        <f>'2026 Sum_Fall Order Form V9'!$Z$41</f>
        <v>0</v>
      </c>
      <c r="W18" s="305">
        <f>'2026 Sum_Fall Order Form V9'!$K$41</f>
        <v>46237</v>
      </c>
      <c r="X18" s="305">
        <f>'2026 Sum_Fall Order Form V9'!$N$41</f>
        <v>46265</v>
      </c>
      <c r="Y18" s="311"/>
      <c r="Z18" s="304">
        <f>'2026 Sum_Fall Order Form V9'!$BT$41</f>
        <v>11</v>
      </c>
    </row>
    <row r="19" spans="1:26">
      <c r="A19" s="304">
        <v>18</v>
      </c>
      <c r="C19" s="302">
        <f>'2026 Sum_Fall Order Form V9'!$F$18</f>
        <v>0</v>
      </c>
      <c r="D19" s="225" t="s">
        <v>103</v>
      </c>
      <c r="E19" s="343" t="s">
        <v>501</v>
      </c>
      <c r="F19" s="304">
        <v>21321</v>
      </c>
      <c r="G19" s="303">
        <f>'2026 Sum_Fall Order Form V9'!$Q$23</f>
        <v>0</v>
      </c>
      <c r="H19" s="303">
        <f>'2026 Sum_Fall Order Form V9'!$Q$23</f>
        <v>0</v>
      </c>
      <c r="I19" s="304">
        <f>'2026 Sum_Fall Order Form V9'!$R$41</f>
        <v>0</v>
      </c>
      <c r="K19" s="303">
        <f>'2026 Sum_Fall Order Form V9'!$T$23</f>
        <v>0</v>
      </c>
      <c r="L19" s="303">
        <f>'2026 Sum_Fall Order Form V9'!$T$23</f>
        <v>0</v>
      </c>
      <c r="M19" s="304">
        <f>'2026 Sum_Fall Order Form V9'!$U$41</f>
        <v>0</v>
      </c>
      <c r="O19" s="303">
        <f>'2026 Sum_Fall Order Form V9'!$W$23</f>
        <v>0</v>
      </c>
      <c r="P19" s="303">
        <f>'2026 Sum_Fall Order Form V9'!$W$23</f>
        <v>0</v>
      </c>
      <c r="Q19" s="304">
        <f>'2026 Sum_Fall Order Form V9'!$X$41</f>
        <v>0</v>
      </c>
      <c r="S19" s="303">
        <f>'2026 Sum_Fall Order Form V9'!$Z$23</f>
        <v>0</v>
      </c>
      <c r="T19" s="303">
        <f>'2026 Sum_Fall Order Form V9'!$Z$23</f>
        <v>0</v>
      </c>
      <c r="U19" s="304">
        <f>'2026 Sum_Fall Order Form V9'!$AA$41</f>
        <v>0</v>
      </c>
      <c r="W19" s="305"/>
      <c r="X19" s="305"/>
      <c r="Y19" s="311"/>
      <c r="Z19" s="304"/>
    </row>
    <row r="20" spans="1:26">
      <c r="A20" s="304">
        <v>19</v>
      </c>
      <c r="C20" s="302">
        <f>'2026 Sum_Fall Order Form V9'!$F$18</f>
        <v>0</v>
      </c>
      <c r="D20" s="225" t="s">
        <v>104</v>
      </c>
      <c r="E20" s="344">
        <v>1703647</v>
      </c>
      <c r="F20" s="304">
        <v>21322</v>
      </c>
      <c r="G20" s="303">
        <f>'2026 Sum_Fall Order Form V9'!$Q$23</f>
        <v>0</v>
      </c>
      <c r="H20" s="303">
        <f>'2026 Sum_Fall Order Form V9'!$Q$23</f>
        <v>0</v>
      </c>
      <c r="I20" s="304">
        <f>'2026 Sum_Fall Order Form V9'!$Q$42</f>
        <v>0</v>
      </c>
      <c r="K20" s="303">
        <f>'2026 Sum_Fall Order Form V9'!$T$23</f>
        <v>0</v>
      </c>
      <c r="L20" s="303">
        <f>'2026 Sum_Fall Order Form V9'!$T$23</f>
        <v>0</v>
      </c>
      <c r="M20" s="304">
        <f>'2026 Sum_Fall Order Form V9'!$T$42</f>
        <v>0</v>
      </c>
      <c r="O20" s="303">
        <f>'2026 Sum_Fall Order Form V9'!$W$23</f>
        <v>0</v>
      </c>
      <c r="P20" s="303">
        <f>'2026 Sum_Fall Order Form V9'!$W$23</f>
        <v>0</v>
      </c>
      <c r="Q20" s="304">
        <f>'2026 Sum_Fall Order Form V9'!$W$42</f>
        <v>0</v>
      </c>
      <c r="S20" s="303">
        <f>'2026 Sum_Fall Order Form V9'!$Z$23</f>
        <v>0</v>
      </c>
      <c r="T20" s="303">
        <f>'2026 Sum_Fall Order Form V9'!$Z$23</f>
        <v>0</v>
      </c>
      <c r="U20" s="304">
        <f>'2026 Sum_Fall Order Form V9'!$Z$42</f>
        <v>0</v>
      </c>
      <c r="W20" s="305">
        <f>'2026 Sum_Fall Order Form V9'!$K$42</f>
        <v>46237</v>
      </c>
      <c r="X20" s="305">
        <f>'2026 Sum_Fall Order Form V9'!$N$42</f>
        <v>46265</v>
      </c>
      <c r="Y20" s="311"/>
      <c r="Z20" s="304">
        <f>'2026 Sum_Fall Order Form V9'!$BT$42</f>
        <v>15</v>
      </c>
    </row>
    <row r="21" spans="1:26">
      <c r="A21" s="304">
        <v>20</v>
      </c>
      <c r="C21" s="302">
        <f>'2026 Sum_Fall Order Form V9'!$F$18</f>
        <v>0</v>
      </c>
      <c r="D21" s="225" t="s">
        <v>104</v>
      </c>
      <c r="E21" s="343" t="s">
        <v>502</v>
      </c>
      <c r="F21" s="304">
        <v>21323</v>
      </c>
      <c r="G21" s="303">
        <f>'2026 Sum_Fall Order Form V9'!$Q$23</f>
        <v>0</v>
      </c>
      <c r="H21" s="303">
        <f>'2026 Sum_Fall Order Form V9'!$Q$23</f>
        <v>0</v>
      </c>
      <c r="I21" s="304">
        <f>'2026 Sum_Fall Order Form V9'!$R$42</f>
        <v>0</v>
      </c>
      <c r="K21" s="303">
        <f>'2026 Sum_Fall Order Form V9'!$T$23</f>
        <v>0</v>
      </c>
      <c r="L21" s="303">
        <f>'2026 Sum_Fall Order Form V9'!$T$23</f>
        <v>0</v>
      </c>
      <c r="M21" s="304">
        <f>'2026 Sum_Fall Order Form V9'!$U$42</f>
        <v>0</v>
      </c>
      <c r="O21" s="303">
        <f>'2026 Sum_Fall Order Form V9'!$W$23</f>
        <v>0</v>
      </c>
      <c r="P21" s="303">
        <f>'2026 Sum_Fall Order Form V9'!$W$23</f>
        <v>0</v>
      </c>
      <c r="Q21" s="304">
        <f>'2026 Sum_Fall Order Form V9'!$X$42</f>
        <v>0</v>
      </c>
      <c r="S21" s="303">
        <f>'2026 Sum_Fall Order Form V9'!$Z$23</f>
        <v>0</v>
      </c>
      <c r="T21" s="303">
        <f>'2026 Sum_Fall Order Form V9'!$Z$23</f>
        <v>0</v>
      </c>
      <c r="U21" s="304">
        <f>'2026 Sum_Fall Order Form V9'!$AA$42</f>
        <v>0</v>
      </c>
      <c r="W21" s="305"/>
      <c r="X21" s="305"/>
      <c r="Y21" s="311"/>
      <c r="Z21" s="304"/>
    </row>
    <row r="22" spans="1:26">
      <c r="A22" s="304">
        <v>21</v>
      </c>
      <c r="C22" s="302">
        <f>'2026 Sum_Fall Order Form V9'!$F$18</f>
        <v>0</v>
      </c>
      <c r="D22" s="225" t="s">
        <v>106</v>
      </c>
      <c r="E22" s="342">
        <v>1705458</v>
      </c>
      <c r="F22" s="304">
        <v>24752</v>
      </c>
      <c r="G22" s="303">
        <f>'2026 Sum_Fall Order Form V9'!$Q$23</f>
        <v>0</v>
      </c>
      <c r="H22" s="303">
        <f>'2026 Sum_Fall Order Form V9'!$Q$23</f>
        <v>0</v>
      </c>
      <c r="I22" s="304">
        <f>'2026 Sum_Fall Order Form V9'!$Q$44</f>
        <v>0</v>
      </c>
      <c r="K22" s="303">
        <f>'2026 Sum_Fall Order Form V9'!$T$23</f>
        <v>0</v>
      </c>
      <c r="L22" s="303">
        <f>'2026 Sum_Fall Order Form V9'!$T$23</f>
        <v>0</v>
      </c>
      <c r="M22" s="304">
        <f>'2026 Sum_Fall Order Form V9'!$T$44</f>
        <v>0</v>
      </c>
      <c r="O22" s="303">
        <f>'2026 Sum_Fall Order Form V9'!$W$23</f>
        <v>0</v>
      </c>
      <c r="P22" s="303">
        <f>'2026 Sum_Fall Order Form V9'!$W$23</f>
        <v>0</v>
      </c>
      <c r="Q22" s="304">
        <f>'2026 Sum_Fall Order Form V9'!$W$44</f>
        <v>0</v>
      </c>
      <c r="S22" s="303">
        <f>'2026 Sum_Fall Order Form V9'!$Z$23</f>
        <v>0</v>
      </c>
      <c r="T22" s="303">
        <f>'2026 Sum_Fall Order Form V9'!$Z$23</f>
        <v>0</v>
      </c>
      <c r="U22" s="304">
        <f>'2026 Sum_Fall Order Form V9'!$Z$44</f>
        <v>0</v>
      </c>
      <c r="W22" s="305">
        <f>'2026 Sum_Fall Order Form V9'!$K$44</f>
        <v>46174</v>
      </c>
      <c r="X22" s="305">
        <f>'2026 Sum_Fall Order Form V9'!$N$44</f>
        <v>46237</v>
      </c>
      <c r="Y22" s="311"/>
      <c r="Z22" s="304">
        <f>'2026 Sum_Fall Order Form V9'!$BT$44</f>
        <v>14</v>
      </c>
    </row>
    <row r="23" spans="1:26">
      <c r="A23" s="304">
        <v>22</v>
      </c>
      <c r="C23" s="302">
        <f>'2026 Sum_Fall Order Form V9'!$F$18</f>
        <v>0</v>
      </c>
      <c r="D23" s="225" t="s">
        <v>106</v>
      </c>
      <c r="E23" s="343" t="s">
        <v>503</v>
      </c>
      <c r="F23" s="304">
        <v>24753</v>
      </c>
      <c r="G23" s="303">
        <f>'2026 Sum_Fall Order Form V9'!$Q$23</f>
        <v>0</v>
      </c>
      <c r="H23" s="303">
        <f>'2026 Sum_Fall Order Form V9'!$Q$23</f>
        <v>0</v>
      </c>
      <c r="I23" s="304">
        <f>'2026 Sum_Fall Order Form V9'!$R$44</f>
        <v>0</v>
      </c>
      <c r="K23" s="303">
        <f>'2026 Sum_Fall Order Form V9'!$T$23</f>
        <v>0</v>
      </c>
      <c r="L23" s="303">
        <f>'2026 Sum_Fall Order Form V9'!$T$23</f>
        <v>0</v>
      </c>
      <c r="M23" s="304">
        <f>'2026 Sum_Fall Order Form V9'!$U$44</f>
        <v>0</v>
      </c>
      <c r="O23" s="303">
        <f>'2026 Sum_Fall Order Form V9'!$W$23</f>
        <v>0</v>
      </c>
      <c r="P23" s="303">
        <f>'2026 Sum_Fall Order Form V9'!$W$23</f>
        <v>0</v>
      </c>
      <c r="Q23" s="304">
        <f>'2026 Sum_Fall Order Form V9'!$X$44</f>
        <v>0</v>
      </c>
      <c r="S23" s="303">
        <f>'2026 Sum_Fall Order Form V9'!$Z$23</f>
        <v>0</v>
      </c>
      <c r="T23" s="303">
        <f>'2026 Sum_Fall Order Form V9'!$Z$23</f>
        <v>0</v>
      </c>
      <c r="U23" s="304">
        <f>'2026 Sum_Fall Order Form V9'!$AA$44</f>
        <v>0</v>
      </c>
      <c r="W23" s="305"/>
      <c r="X23" s="305"/>
      <c r="Y23" s="311"/>
      <c r="Z23" s="304"/>
    </row>
    <row r="24" spans="1:26">
      <c r="A24" s="304">
        <v>23</v>
      </c>
      <c r="C24" s="302">
        <f>'2026 Sum_Fall Order Form V9'!$F$18</f>
        <v>0</v>
      </c>
      <c r="D24" s="225" t="s">
        <v>108</v>
      </c>
      <c r="E24" s="342">
        <v>1705508</v>
      </c>
      <c r="F24" s="304">
        <v>26709</v>
      </c>
      <c r="G24" s="303">
        <f>'2026 Sum_Fall Order Form V9'!$Q$23</f>
        <v>0</v>
      </c>
      <c r="H24" s="303">
        <f>'2026 Sum_Fall Order Form V9'!$Q$23</f>
        <v>0</v>
      </c>
      <c r="I24" s="304">
        <f>'2026 Sum_Fall Order Form V9'!$Q$46</f>
        <v>0</v>
      </c>
      <c r="K24" s="303">
        <f>'2026 Sum_Fall Order Form V9'!$T$23</f>
        <v>0</v>
      </c>
      <c r="L24" s="303">
        <f>'2026 Sum_Fall Order Form V9'!$T$23</f>
        <v>0</v>
      </c>
      <c r="M24" s="304">
        <f>'2026 Sum_Fall Order Form V9'!$T$46</f>
        <v>0</v>
      </c>
      <c r="O24" s="303">
        <f>'2026 Sum_Fall Order Form V9'!$W$23</f>
        <v>0</v>
      </c>
      <c r="P24" s="303">
        <f>'2026 Sum_Fall Order Form V9'!$W$23</f>
        <v>0</v>
      </c>
      <c r="Q24" s="304">
        <f>'2026 Sum_Fall Order Form V9'!$W$46</f>
        <v>0</v>
      </c>
      <c r="S24" s="303">
        <f>'2026 Sum_Fall Order Form V9'!$Z$23</f>
        <v>0</v>
      </c>
      <c r="T24" s="303">
        <f>'2026 Sum_Fall Order Form V9'!$Z$23</f>
        <v>0</v>
      </c>
      <c r="U24" s="304">
        <f>'2026 Sum_Fall Order Form V9'!$Z$46</f>
        <v>0</v>
      </c>
      <c r="W24" s="305">
        <f>'2026 Sum_Fall Order Form V9'!$K$46</f>
        <v>46174</v>
      </c>
      <c r="X24" s="305">
        <f>'2026 Sum_Fall Order Form V9'!$N$46</f>
        <v>46237</v>
      </c>
      <c r="Z24" s="304">
        <f>'2026 Sum_Fall Order Form V9'!$BT$46</f>
        <v>32</v>
      </c>
    </row>
    <row r="25" spans="1:26">
      <c r="A25" s="304">
        <v>24</v>
      </c>
      <c r="C25" s="302">
        <f>'2026 Sum_Fall Order Form V9'!$F$18</f>
        <v>0</v>
      </c>
      <c r="D25" s="225" t="s">
        <v>108</v>
      </c>
      <c r="E25" s="343" t="s">
        <v>504</v>
      </c>
      <c r="F25" s="304">
        <v>26727</v>
      </c>
      <c r="G25" s="303">
        <f>'2026 Sum_Fall Order Form V9'!$Q$23</f>
        <v>0</v>
      </c>
      <c r="H25" s="303">
        <f>'2026 Sum_Fall Order Form V9'!$Q$23</f>
        <v>0</v>
      </c>
      <c r="I25" s="304">
        <f>'2026 Sum_Fall Order Form V9'!$R$46</f>
        <v>0</v>
      </c>
      <c r="K25" s="303">
        <f>'2026 Sum_Fall Order Form V9'!$T$23</f>
        <v>0</v>
      </c>
      <c r="L25" s="303">
        <f>'2026 Sum_Fall Order Form V9'!$T$23</f>
        <v>0</v>
      </c>
      <c r="M25" s="304">
        <f>'2026 Sum_Fall Order Form V9'!$U$46</f>
        <v>0</v>
      </c>
      <c r="O25" s="303">
        <f>'2026 Sum_Fall Order Form V9'!$W$23</f>
        <v>0</v>
      </c>
      <c r="P25" s="303">
        <f>'2026 Sum_Fall Order Form V9'!$W$23</f>
        <v>0</v>
      </c>
      <c r="Q25" s="304">
        <f>'2026 Sum_Fall Order Form V9'!$X$46</f>
        <v>0</v>
      </c>
      <c r="S25" s="303">
        <f>'2026 Sum_Fall Order Form V9'!$Z$23</f>
        <v>0</v>
      </c>
      <c r="T25" s="303">
        <f>'2026 Sum_Fall Order Form V9'!$Z$23</f>
        <v>0</v>
      </c>
      <c r="U25" s="304">
        <f>'2026 Sum_Fall Order Form V9'!$AA$46</f>
        <v>0</v>
      </c>
      <c r="W25" s="305"/>
      <c r="X25" s="305"/>
      <c r="Z25" s="304"/>
    </row>
    <row r="26" spans="1:26">
      <c r="A26" s="304">
        <v>25</v>
      </c>
      <c r="C26" s="302">
        <f>'2026 Sum_Fall Order Form V9'!$F$18</f>
        <v>0</v>
      </c>
      <c r="D26" s="225" t="s">
        <v>109</v>
      </c>
      <c r="E26" s="342">
        <v>1705528</v>
      </c>
      <c r="F26" s="304">
        <v>29109</v>
      </c>
      <c r="G26" s="303">
        <f>'2026 Sum_Fall Order Form V9'!$Q$23</f>
        <v>0</v>
      </c>
      <c r="H26" s="303">
        <f>'2026 Sum_Fall Order Form V9'!$Q$23</f>
        <v>0</v>
      </c>
      <c r="I26" s="304">
        <f>'2026 Sum_Fall Order Form V9'!$Q$47</f>
        <v>0</v>
      </c>
      <c r="K26" s="303">
        <f>'2026 Sum_Fall Order Form V9'!$T$23</f>
        <v>0</v>
      </c>
      <c r="L26" s="303">
        <f>'2026 Sum_Fall Order Form V9'!$T$23</f>
        <v>0</v>
      </c>
      <c r="M26" s="304">
        <f>'2026 Sum_Fall Order Form V9'!$T$47</f>
        <v>0</v>
      </c>
      <c r="O26" s="303">
        <f>'2026 Sum_Fall Order Form V9'!$W$23</f>
        <v>0</v>
      </c>
      <c r="P26" s="303">
        <f>'2026 Sum_Fall Order Form V9'!$W$23</f>
        <v>0</v>
      </c>
      <c r="Q26" s="304">
        <f>'2026 Sum_Fall Order Form V9'!$W$47</f>
        <v>0</v>
      </c>
      <c r="S26" s="303">
        <f>'2026 Sum_Fall Order Form V9'!$Z$23</f>
        <v>0</v>
      </c>
      <c r="T26" s="303">
        <f>'2026 Sum_Fall Order Form V9'!$Z$23</f>
        <v>0</v>
      </c>
      <c r="U26" s="304">
        <f>'2026 Sum_Fall Order Form V9'!$Z$47</f>
        <v>0</v>
      </c>
      <c r="W26" s="305">
        <f>'2026 Sum_Fall Order Form V9'!$K$47</f>
        <v>46174</v>
      </c>
      <c r="X26" s="305">
        <f>'2026 Sum_Fall Order Form V9'!$N$47</f>
        <v>46237</v>
      </c>
      <c r="Z26" s="304" t="str">
        <f>'2026 Sum_Fall Order Form V9'!$BT$47</f>
        <v>S/O</v>
      </c>
    </row>
    <row r="27" spans="1:26">
      <c r="A27" s="304">
        <v>26</v>
      </c>
      <c r="C27" s="302">
        <f>'2026 Sum_Fall Order Form V9'!$F$18</f>
        <v>0</v>
      </c>
      <c r="D27" s="225" t="s">
        <v>109</v>
      </c>
      <c r="E27" s="343" t="s">
        <v>505</v>
      </c>
      <c r="F27" s="304">
        <v>29233</v>
      </c>
      <c r="G27" s="303">
        <f>'2026 Sum_Fall Order Form V9'!$Q$23</f>
        <v>0</v>
      </c>
      <c r="H27" s="303">
        <f>'2026 Sum_Fall Order Form V9'!$Q$23</f>
        <v>0</v>
      </c>
      <c r="I27" s="304">
        <f>'2026 Sum_Fall Order Form V9'!$R$47</f>
        <v>0</v>
      </c>
      <c r="K27" s="303">
        <f>'2026 Sum_Fall Order Form V9'!$T$23</f>
        <v>0</v>
      </c>
      <c r="L27" s="303">
        <f>'2026 Sum_Fall Order Form V9'!$T$23</f>
        <v>0</v>
      </c>
      <c r="M27" s="304">
        <f>'2026 Sum_Fall Order Form V9'!$U$47</f>
        <v>0</v>
      </c>
      <c r="O27" s="303">
        <f>'2026 Sum_Fall Order Form V9'!$W$23</f>
        <v>0</v>
      </c>
      <c r="P27" s="303">
        <f>'2026 Sum_Fall Order Form V9'!$W$23</f>
        <v>0</v>
      </c>
      <c r="Q27" s="304">
        <f>'2026 Sum_Fall Order Form V9'!$X$47</f>
        <v>0</v>
      </c>
      <c r="S27" s="303">
        <f>'2026 Sum_Fall Order Form V9'!$Z$23</f>
        <v>0</v>
      </c>
      <c r="T27" s="303">
        <f>'2026 Sum_Fall Order Form V9'!$Z$23</f>
        <v>0</v>
      </c>
      <c r="U27" s="304">
        <f>'2026 Sum_Fall Order Form V9'!$AA$47</f>
        <v>0</v>
      </c>
      <c r="W27" s="305"/>
      <c r="X27" s="305"/>
      <c r="Z27" s="304"/>
    </row>
    <row r="28" spans="1:26">
      <c r="A28" s="304">
        <v>27</v>
      </c>
      <c r="C28" s="302">
        <f>'2026 Sum_Fall Order Form V9'!$F$18</f>
        <v>0</v>
      </c>
      <c r="D28" s="225" t="s">
        <v>110</v>
      </c>
      <c r="E28" s="342">
        <v>1705558</v>
      </c>
      <c r="F28" s="304">
        <v>29108</v>
      </c>
      <c r="G28" s="303">
        <f>'2026 Sum_Fall Order Form V9'!$Q$23</f>
        <v>0</v>
      </c>
      <c r="H28" s="303">
        <f>'2026 Sum_Fall Order Form V9'!$Q$23</f>
        <v>0</v>
      </c>
      <c r="I28" s="304">
        <f>'2026 Sum_Fall Order Form V9'!$Q$48</f>
        <v>0</v>
      </c>
      <c r="J28" s="304"/>
      <c r="K28" s="303">
        <f>'2026 Sum_Fall Order Form V9'!$T$23</f>
        <v>0</v>
      </c>
      <c r="L28" s="303">
        <f>'2026 Sum_Fall Order Form V9'!$T$23</f>
        <v>0</v>
      </c>
      <c r="M28" s="304">
        <f>'2026 Sum_Fall Order Form V9'!$T$48</f>
        <v>0</v>
      </c>
      <c r="N28" s="304"/>
      <c r="O28" s="303">
        <f>'2026 Sum_Fall Order Form V9'!$W$23</f>
        <v>0</v>
      </c>
      <c r="P28" s="303">
        <f>'2026 Sum_Fall Order Form V9'!$W$23</f>
        <v>0</v>
      </c>
      <c r="Q28" s="304">
        <f>'2026 Sum_Fall Order Form V9'!$W$48</f>
        <v>0</v>
      </c>
      <c r="R28" s="304"/>
      <c r="S28" s="303">
        <f>'2026 Sum_Fall Order Form V9'!$Z$23</f>
        <v>0</v>
      </c>
      <c r="T28" s="303">
        <f>'2026 Sum_Fall Order Form V9'!$Z$23</f>
        <v>0</v>
      </c>
      <c r="U28" s="304">
        <f>'2026 Sum_Fall Order Form V9'!$Z$48</f>
        <v>0</v>
      </c>
      <c r="V28" s="304"/>
      <c r="W28" s="305">
        <f>'2026 Sum_Fall Order Form V9'!$K$48</f>
        <v>46174</v>
      </c>
      <c r="X28" s="305">
        <f>'2026 Sum_Fall Order Form V9'!$N$48</f>
        <v>46237</v>
      </c>
      <c r="Z28" s="304">
        <f>'2026 Sum_Fall Order Form V9'!$BT$48</f>
        <v>6</v>
      </c>
    </row>
    <row r="29" spans="1:26">
      <c r="A29" s="304">
        <v>28</v>
      </c>
      <c r="C29" s="302">
        <f>'2026 Sum_Fall Order Form V9'!$F$18</f>
        <v>0</v>
      </c>
      <c r="D29" s="225" t="s">
        <v>110</v>
      </c>
      <c r="E29" s="343" t="s">
        <v>506</v>
      </c>
      <c r="F29" s="304">
        <v>29234</v>
      </c>
      <c r="G29" s="303">
        <f>'2026 Sum_Fall Order Form V9'!$Q$23</f>
        <v>0</v>
      </c>
      <c r="H29" s="303">
        <f>'2026 Sum_Fall Order Form V9'!$Q$23</f>
        <v>0</v>
      </c>
      <c r="I29" s="304">
        <f>'2026 Sum_Fall Order Form V9'!$R$48</f>
        <v>0</v>
      </c>
      <c r="J29" s="304"/>
      <c r="K29" s="303">
        <f>'2026 Sum_Fall Order Form V9'!$T$23</f>
        <v>0</v>
      </c>
      <c r="L29" s="303">
        <f>'2026 Sum_Fall Order Form V9'!$T$23</f>
        <v>0</v>
      </c>
      <c r="M29" s="304">
        <f>'2026 Sum_Fall Order Form V9'!$U$48</f>
        <v>0</v>
      </c>
      <c r="N29" s="304"/>
      <c r="O29" s="303">
        <f>'2026 Sum_Fall Order Form V9'!$W$23</f>
        <v>0</v>
      </c>
      <c r="P29" s="303">
        <f>'2026 Sum_Fall Order Form V9'!$W$23</f>
        <v>0</v>
      </c>
      <c r="Q29" s="304">
        <f>'2026 Sum_Fall Order Form V9'!$X$48</f>
        <v>0</v>
      </c>
      <c r="R29" s="304"/>
      <c r="S29" s="303">
        <f>'2026 Sum_Fall Order Form V9'!$Z$23</f>
        <v>0</v>
      </c>
      <c r="T29" s="303">
        <f>'2026 Sum_Fall Order Form V9'!$Z$23</f>
        <v>0</v>
      </c>
      <c r="U29" s="304">
        <f>'2026 Sum_Fall Order Form V9'!$AA$48</f>
        <v>0</v>
      </c>
      <c r="V29" s="304"/>
      <c r="W29" s="305"/>
      <c r="X29" s="305"/>
      <c r="Z29" s="304"/>
    </row>
    <row r="30" spans="1:26">
      <c r="A30" s="304">
        <v>29</v>
      </c>
      <c r="C30" s="302">
        <f>'2026 Sum_Fall Order Form V9'!$F$18</f>
        <v>0</v>
      </c>
      <c r="D30" s="225" t="s">
        <v>111</v>
      </c>
      <c r="E30" s="342">
        <v>1705568</v>
      </c>
      <c r="F30" s="304">
        <v>28279</v>
      </c>
      <c r="G30" s="303">
        <f>'2026 Sum_Fall Order Form V9'!$Q$23</f>
        <v>0</v>
      </c>
      <c r="H30" s="303">
        <f>'2026 Sum_Fall Order Form V9'!$Q$23</f>
        <v>0</v>
      </c>
      <c r="I30" s="304">
        <f>'2026 Sum_Fall Order Form V9'!$Q$49</f>
        <v>0</v>
      </c>
      <c r="J30" s="304"/>
      <c r="K30" s="303">
        <f>'2026 Sum_Fall Order Form V9'!$T$23</f>
        <v>0</v>
      </c>
      <c r="L30" s="303">
        <f>'2026 Sum_Fall Order Form V9'!$T$23</f>
        <v>0</v>
      </c>
      <c r="M30" s="304">
        <f>'2026 Sum_Fall Order Form V9'!$T$49</f>
        <v>0</v>
      </c>
      <c r="N30" s="304"/>
      <c r="O30" s="303">
        <f>'2026 Sum_Fall Order Form V9'!$W$23</f>
        <v>0</v>
      </c>
      <c r="P30" s="303">
        <f>'2026 Sum_Fall Order Form V9'!$W$23</f>
        <v>0</v>
      </c>
      <c r="Q30" s="304">
        <f>'2026 Sum_Fall Order Form V9'!$W$49</f>
        <v>0</v>
      </c>
      <c r="R30" s="304"/>
      <c r="S30" s="303">
        <f>'2026 Sum_Fall Order Form V9'!$Z$23</f>
        <v>0</v>
      </c>
      <c r="T30" s="303">
        <f>'2026 Sum_Fall Order Form V9'!$Z$23</f>
        <v>0</v>
      </c>
      <c r="U30" s="304">
        <f>'2026 Sum_Fall Order Form V9'!$Z$49</f>
        <v>0</v>
      </c>
      <c r="V30" s="304"/>
      <c r="W30" s="305">
        <f>'2026 Sum_Fall Order Form V9'!$K$49</f>
        <v>46174</v>
      </c>
      <c r="X30" s="305">
        <f>'2026 Sum_Fall Order Form V9'!$N$49</f>
        <v>46237</v>
      </c>
      <c r="Z30" s="304">
        <f>'2026 Sum_Fall Order Form V9'!$BT$49</f>
        <v>3</v>
      </c>
    </row>
    <row r="31" spans="1:26">
      <c r="A31" s="304">
        <v>30</v>
      </c>
      <c r="C31" s="302">
        <f>'2026 Sum_Fall Order Form V9'!$F$18</f>
        <v>0</v>
      </c>
      <c r="D31" s="225" t="s">
        <v>111</v>
      </c>
      <c r="E31" s="343" t="s">
        <v>507</v>
      </c>
      <c r="F31" s="304">
        <v>28339</v>
      </c>
      <c r="G31" s="303">
        <f>'2026 Sum_Fall Order Form V9'!$Q$23</f>
        <v>0</v>
      </c>
      <c r="H31" s="303">
        <f>'2026 Sum_Fall Order Form V9'!$Q$23</f>
        <v>0</v>
      </c>
      <c r="I31" s="304">
        <f>'2026 Sum_Fall Order Form V9'!$R$49</f>
        <v>0</v>
      </c>
      <c r="J31" s="304"/>
      <c r="K31" s="303">
        <f>'2026 Sum_Fall Order Form V9'!$T$23</f>
        <v>0</v>
      </c>
      <c r="L31" s="303">
        <f>'2026 Sum_Fall Order Form V9'!$T$23</f>
        <v>0</v>
      </c>
      <c r="M31" s="304">
        <f>'2026 Sum_Fall Order Form V9'!$U$49</f>
        <v>0</v>
      </c>
      <c r="N31" s="304"/>
      <c r="O31" s="303">
        <f>'2026 Sum_Fall Order Form V9'!$W$23</f>
        <v>0</v>
      </c>
      <c r="P31" s="303">
        <f>'2026 Sum_Fall Order Form V9'!$W$23</f>
        <v>0</v>
      </c>
      <c r="Q31" s="304">
        <f>'2026 Sum_Fall Order Form V9'!$X$49</f>
        <v>0</v>
      </c>
      <c r="R31" s="304"/>
      <c r="S31" s="303">
        <f>'2026 Sum_Fall Order Form V9'!$Z$23</f>
        <v>0</v>
      </c>
      <c r="T31" s="303">
        <f>'2026 Sum_Fall Order Form V9'!$Z$23</f>
        <v>0</v>
      </c>
      <c r="U31" s="304">
        <f>'2026 Sum_Fall Order Form V9'!$AA$49</f>
        <v>0</v>
      </c>
      <c r="V31" s="304"/>
      <c r="W31" s="305"/>
      <c r="X31" s="305"/>
      <c r="Z31" s="304"/>
    </row>
    <row r="32" spans="1:26">
      <c r="A32" s="304">
        <v>31</v>
      </c>
      <c r="C32" s="302">
        <f>'2026 Sum_Fall Order Form V9'!$F$18</f>
        <v>0</v>
      </c>
      <c r="D32" s="225" t="s">
        <v>112</v>
      </c>
      <c r="E32" s="342">
        <v>1705588</v>
      </c>
      <c r="F32" s="304">
        <v>26710</v>
      </c>
      <c r="G32" s="303">
        <f>'2026 Sum_Fall Order Form V9'!$Q$23</f>
        <v>0</v>
      </c>
      <c r="H32" s="303">
        <f>'2026 Sum_Fall Order Form V9'!$Q$23</f>
        <v>0</v>
      </c>
      <c r="I32" s="304">
        <f>'2026 Sum_Fall Order Form V9'!$Q$50</f>
        <v>0</v>
      </c>
      <c r="J32" s="304"/>
      <c r="K32" s="303">
        <f>'2026 Sum_Fall Order Form V9'!$T$23</f>
        <v>0</v>
      </c>
      <c r="L32" s="303">
        <f>'2026 Sum_Fall Order Form V9'!$T$23</f>
        <v>0</v>
      </c>
      <c r="M32" s="304">
        <f>'2026 Sum_Fall Order Form V9'!$T$50</f>
        <v>0</v>
      </c>
      <c r="N32" s="304"/>
      <c r="O32" s="303">
        <f>'2026 Sum_Fall Order Form V9'!$W$23</f>
        <v>0</v>
      </c>
      <c r="P32" s="303">
        <f>'2026 Sum_Fall Order Form V9'!$W$23</f>
        <v>0</v>
      </c>
      <c r="Q32" s="304">
        <f>'2026 Sum_Fall Order Form V9'!$W$50</f>
        <v>0</v>
      </c>
      <c r="R32" s="304"/>
      <c r="S32" s="303">
        <f>'2026 Sum_Fall Order Form V9'!$Z$23</f>
        <v>0</v>
      </c>
      <c r="T32" s="303">
        <f>'2026 Sum_Fall Order Form V9'!$Z$23</f>
        <v>0</v>
      </c>
      <c r="U32" s="304">
        <f>'2026 Sum_Fall Order Form V9'!$Z$50</f>
        <v>0</v>
      </c>
      <c r="V32" s="304"/>
      <c r="W32" s="305">
        <f>'2026 Sum_Fall Order Form V9'!$K$50</f>
        <v>46174</v>
      </c>
      <c r="X32" s="305">
        <f>'2026 Sum_Fall Order Form V9'!$N$50</f>
        <v>46237</v>
      </c>
      <c r="Z32" s="304">
        <f>'2026 Sum_Fall Order Form V9'!$BT$50</f>
        <v>15</v>
      </c>
    </row>
    <row r="33" spans="1:26">
      <c r="A33" s="304">
        <v>32</v>
      </c>
      <c r="C33" s="302">
        <f>'2026 Sum_Fall Order Form V9'!$F$18</f>
        <v>0</v>
      </c>
      <c r="D33" s="225" t="s">
        <v>112</v>
      </c>
      <c r="E33" s="343" t="s">
        <v>508</v>
      </c>
      <c r="F33" s="304">
        <v>26728</v>
      </c>
      <c r="G33" s="303">
        <f>'2026 Sum_Fall Order Form V9'!$Q$23</f>
        <v>0</v>
      </c>
      <c r="H33" s="303">
        <f>'2026 Sum_Fall Order Form V9'!$Q$23</f>
        <v>0</v>
      </c>
      <c r="I33" s="304">
        <f>'2026 Sum_Fall Order Form V9'!$R$50</f>
        <v>0</v>
      </c>
      <c r="J33" s="304"/>
      <c r="K33" s="303">
        <f>'2026 Sum_Fall Order Form V9'!$T$23</f>
        <v>0</v>
      </c>
      <c r="L33" s="303">
        <f>'2026 Sum_Fall Order Form V9'!$T$23</f>
        <v>0</v>
      </c>
      <c r="M33" s="304">
        <f>'2026 Sum_Fall Order Form V9'!$U$50</f>
        <v>0</v>
      </c>
      <c r="N33" s="304"/>
      <c r="O33" s="303">
        <f>'2026 Sum_Fall Order Form V9'!$W$23</f>
        <v>0</v>
      </c>
      <c r="P33" s="303">
        <f>'2026 Sum_Fall Order Form V9'!$W$23</f>
        <v>0</v>
      </c>
      <c r="Q33" s="304">
        <f>'2026 Sum_Fall Order Form V9'!$X$50</f>
        <v>0</v>
      </c>
      <c r="R33" s="304"/>
      <c r="S33" s="303">
        <f>'2026 Sum_Fall Order Form V9'!$Z$23</f>
        <v>0</v>
      </c>
      <c r="T33" s="303">
        <f>'2026 Sum_Fall Order Form V9'!$Z$23</f>
        <v>0</v>
      </c>
      <c r="U33" s="304">
        <f>'2026 Sum_Fall Order Form V9'!$AA$50</f>
        <v>0</v>
      </c>
      <c r="V33" s="304"/>
      <c r="W33" s="305"/>
      <c r="X33" s="305"/>
      <c r="Z33" s="304"/>
    </row>
    <row r="34" spans="1:26">
      <c r="A34" s="304">
        <v>33</v>
      </c>
      <c r="C34" s="302">
        <f>'2026 Sum_Fall Order Form V9'!$F$18</f>
        <v>0</v>
      </c>
      <c r="D34" s="225" t="s">
        <v>114</v>
      </c>
      <c r="E34" s="344">
        <v>6062010012</v>
      </c>
      <c r="F34" s="304">
        <v>11062</v>
      </c>
      <c r="G34" s="303">
        <f>'2026 Sum_Fall Order Form V9'!$Q$23</f>
        <v>0</v>
      </c>
      <c r="H34" s="303">
        <f>'2026 Sum_Fall Order Form V9'!$Q$23</f>
        <v>0</v>
      </c>
      <c r="I34" s="304">
        <f>'2026 Sum_Fall Order Form V9'!$Q$52</f>
        <v>0</v>
      </c>
      <c r="J34" s="304"/>
      <c r="K34" s="303">
        <f>'2026 Sum_Fall Order Form V9'!$T$23</f>
        <v>0</v>
      </c>
      <c r="L34" s="303">
        <f>'2026 Sum_Fall Order Form V9'!$T$23</f>
        <v>0</v>
      </c>
      <c r="M34" s="304">
        <f>'2026 Sum_Fall Order Form V9'!$T$52</f>
        <v>0</v>
      </c>
      <c r="N34" s="304"/>
      <c r="O34" s="303">
        <f>'2026 Sum_Fall Order Form V9'!$W$23</f>
        <v>0</v>
      </c>
      <c r="P34" s="303">
        <f>'2026 Sum_Fall Order Form V9'!$W$23</f>
        <v>0</v>
      </c>
      <c r="Q34" s="304">
        <f>'2026 Sum_Fall Order Form V9'!$W$52</f>
        <v>0</v>
      </c>
      <c r="R34" s="304"/>
      <c r="S34" s="303">
        <f>'2026 Sum_Fall Order Form V9'!$Z$23</f>
        <v>0</v>
      </c>
      <c r="T34" s="303">
        <f>'2026 Sum_Fall Order Form V9'!$Z$23</f>
        <v>0</v>
      </c>
      <c r="U34" s="304">
        <f>'2026 Sum_Fall Order Form V9'!$Z$52</f>
        <v>0</v>
      </c>
      <c r="V34" s="304"/>
      <c r="W34" s="305">
        <f>'2026 Sum_Fall Order Form V9'!$K$52</f>
        <v>46272</v>
      </c>
      <c r="X34" s="305">
        <f>'2026 Sum_Fall Order Form V9'!$N$52</f>
        <v>46307</v>
      </c>
      <c r="Z34" s="304">
        <f>'2026 Sum_Fall Order Form V9'!$BT$52</f>
        <v>13</v>
      </c>
    </row>
    <row r="35" spans="1:26">
      <c r="A35" s="304">
        <v>34</v>
      </c>
      <c r="C35" s="302">
        <f>'2026 Sum_Fall Order Form V9'!$F$18</f>
        <v>0</v>
      </c>
      <c r="D35" s="225" t="s">
        <v>114</v>
      </c>
      <c r="E35" s="343" t="s">
        <v>509</v>
      </c>
      <c r="F35" s="304">
        <v>28378</v>
      </c>
      <c r="G35" s="303">
        <f>'2026 Sum_Fall Order Form V9'!$Q$23</f>
        <v>0</v>
      </c>
      <c r="H35" s="303">
        <f>'2026 Sum_Fall Order Form V9'!$Q$23</f>
        <v>0</v>
      </c>
      <c r="I35" s="304">
        <f>'2026 Sum_Fall Order Form V9'!$R$52</f>
        <v>0</v>
      </c>
      <c r="J35" s="304"/>
      <c r="K35" s="303">
        <f>'2026 Sum_Fall Order Form V9'!$T$23</f>
        <v>0</v>
      </c>
      <c r="L35" s="303">
        <f>'2026 Sum_Fall Order Form V9'!$T$23</f>
        <v>0</v>
      </c>
      <c r="M35" s="304">
        <f>'2026 Sum_Fall Order Form V9'!$U$52</f>
        <v>0</v>
      </c>
      <c r="N35" s="304"/>
      <c r="O35" s="303">
        <f>'2026 Sum_Fall Order Form V9'!$W$23</f>
        <v>0</v>
      </c>
      <c r="P35" s="303">
        <f>'2026 Sum_Fall Order Form V9'!$W$23</f>
        <v>0</v>
      </c>
      <c r="Q35" s="304">
        <f>'2026 Sum_Fall Order Form V9'!$X$52</f>
        <v>0</v>
      </c>
      <c r="R35" s="304"/>
      <c r="S35" s="303">
        <f>'2026 Sum_Fall Order Form V9'!$Z$23</f>
        <v>0</v>
      </c>
      <c r="T35" s="303">
        <f>'2026 Sum_Fall Order Form V9'!$Z$23</f>
        <v>0</v>
      </c>
      <c r="U35" s="304">
        <f>'2026 Sum_Fall Order Form V9'!$AA$52</f>
        <v>0</v>
      </c>
      <c r="V35" s="304"/>
      <c r="W35" s="305"/>
      <c r="X35" s="305"/>
      <c r="Z35" s="304"/>
    </row>
    <row r="36" spans="1:26">
      <c r="A36" s="304">
        <v>35</v>
      </c>
      <c r="C36" s="302">
        <f>'2026 Sum_Fall Order Form V9'!$F$18</f>
        <v>0</v>
      </c>
      <c r="D36" s="225" t="s">
        <v>118</v>
      </c>
      <c r="E36" s="342">
        <v>1910118</v>
      </c>
      <c r="F36" s="304">
        <v>24760</v>
      </c>
      <c r="G36" s="303">
        <f>'2026 Sum_Fall Order Form V9'!$Q$23</f>
        <v>0</v>
      </c>
      <c r="H36" s="303">
        <f>'2026 Sum_Fall Order Form V9'!$Q$23</f>
        <v>0</v>
      </c>
      <c r="I36" s="304">
        <f>'2026 Sum_Fall Order Form V9'!$Q$55</f>
        <v>0</v>
      </c>
      <c r="J36" s="304"/>
      <c r="K36" s="303">
        <f>'2026 Sum_Fall Order Form V9'!$T$23</f>
        <v>0</v>
      </c>
      <c r="L36" s="303">
        <f>'2026 Sum_Fall Order Form V9'!$T$23</f>
        <v>0</v>
      </c>
      <c r="M36" s="304">
        <f>'2026 Sum_Fall Order Form V9'!$T$55</f>
        <v>0</v>
      </c>
      <c r="N36" s="304"/>
      <c r="O36" s="303">
        <f>'2026 Sum_Fall Order Form V9'!$W$23</f>
        <v>0</v>
      </c>
      <c r="P36" s="303">
        <f>'2026 Sum_Fall Order Form V9'!$W$23</f>
        <v>0</v>
      </c>
      <c r="Q36" s="304">
        <f>'2026 Sum_Fall Order Form V9'!$W$55</f>
        <v>0</v>
      </c>
      <c r="R36" s="304"/>
      <c r="S36" s="303">
        <f>'2026 Sum_Fall Order Form V9'!$Z$23</f>
        <v>0</v>
      </c>
      <c r="T36" s="303">
        <f>'2026 Sum_Fall Order Form V9'!$Z$23</f>
        <v>0</v>
      </c>
      <c r="U36" s="304">
        <f>'2026 Sum_Fall Order Form V9'!$Z$55</f>
        <v>0</v>
      </c>
      <c r="V36" s="304"/>
      <c r="W36" s="305">
        <f>'2026 Sum_Fall Order Form V9'!$K$55</f>
        <v>46174</v>
      </c>
      <c r="X36" s="305">
        <f>'2026 Sum_Fall Order Form V9'!$N$55</f>
        <v>46237</v>
      </c>
      <c r="Z36" s="304">
        <f>'2026 Sum_Fall Order Form V9'!$BT$55</f>
        <v>29</v>
      </c>
    </row>
    <row r="37" spans="1:26">
      <c r="A37" s="304">
        <v>36</v>
      </c>
      <c r="C37" s="302">
        <f>'2026 Sum_Fall Order Form V9'!$F$18</f>
        <v>0</v>
      </c>
      <c r="D37" s="225" t="s">
        <v>118</v>
      </c>
      <c r="E37" s="343" t="s">
        <v>510</v>
      </c>
      <c r="F37" s="304">
        <v>24761</v>
      </c>
      <c r="G37" s="303">
        <f>'2026 Sum_Fall Order Form V9'!$Q$23</f>
        <v>0</v>
      </c>
      <c r="H37" s="303">
        <f>'2026 Sum_Fall Order Form V9'!$Q$23</f>
        <v>0</v>
      </c>
      <c r="I37" s="304">
        <f>'2026 Sum_Fall Order Form V9'!$R$55</f>
        <v>0</v>
      </c>
      <c r="J37" s="304"/>
      <c r="K37" s="303">
        <f>'2026 Sum_Fall Order Form V9'!$T$23</f>
        <v>0</v>
      </c>
      <c r="L37" s="303">
        <f>'2026 Sum_Fall Order Form V9'!$T$23</f>
        <v>0</v>
      </c>
      <c r="M37" s="304">
        <f>'2026 Sum_Fall Order Form V9'!$U$55</f>
        <v>0</v>
      </c>
      <c r="N37" s="304"/>
      <c r="O37" s="303">
        <f>'2026 Sum_Fall Order Form V9'!$W$23</f>
        <v>0</v>
      </c>
      <c r="P37" s="303">
        <f>'2026 Sum_Fall Order Form V9'!$W$23</f>
        <v>0</v>
      </c>
      <c r="Q37" s="304">
        <f>'2026 Sum_Fall Order Form V9'!$X$55</f>
        <v>0</v>
      </c>
      <c r="R37" s="304"/>
      <c r="S37" s="303">
        <f>'2026 Sum_Fall Order Form V9'!$Z$23</f>
        <v>0</v>
      </c>
      <c r="T37" s="303">
        <f>'2026 Sum_Fall Order Form V9'!$Z$23</f>
        <v>0</v>
      </c>
      <c r="U37" s="304">
        <f>'2026 Sum_Fall Order Form V9'!$AA$55</f>
        <v>0</v>
      </c>
      <c r="V37" s="304"/>
      <c r="W37" s="305"/>
      <c r="X37" s="305"/>
      <c r="Z37" s="304"/>
    </row>
    <row r="38" spans="1:26">
      <c r="A38" s="304">
        <v>37</v>
      </c>
      <c r="C38" s="302">
        <f>'2026 Sum_Fall Order Form V9'!$F$18</f>
        <v>0</v>
      </c>
      <c r="D38" s="225" t="s">
        <v>120</v>
      </c>
      <c r="E38" s="342">
        <v>1910038</v>
      </c>
      <c r="F38" s="304">
        <v>24756</v>
      </c>
      <c r="G38" s="303">
        <f>'2026 Sum_Fall Order Form V9'!$Q$23</f>
        <v>0</v>
      </c>
      <c r="H38" s="303">
        <f>'2026 Sum_Fall Order Form V9'!$Q$23</f>
        <v>0</v>
      </c>
      <c r="I38" s="304">
        <f>'2026 Sum_Fall Order Form V9'!$Q$56</f>
        <v>0</v>
      </c>
      <c r="J38" s="304"/>
      <c r="K38" s="303">
        <f>'2026 Sum_Fall Order Form V9'!$T$23</f>
        <v>0</v>
      </c>
      <c r="L38" s="303">
        <f>'2026 Sum_Fall Order Form V9'!$T$23</f>
        <v>0</v>
      </c>
      <c r="M38" s="304">
        <f>'2026 Sum_Fall Order Form V9'!$T$56</f>
        <v>0</v>
      </c>
      <c r="N38" s="304"/>
      <c r="O38" s="303">
        <f>'2026 Sum_Fall Order Form V9'!$W$23</f>
        <v>0</v>
      </c>
      <c r="P38" s="303">
        <f>'2026 Sum_Fall Order Form V9'!$W$23</f>
        <v>0</v>
      </c>
      <c r="Q38" s="304">
        <f>'2026 Sum_Fall Order Form V9'!$W$56</f>
        <v>0</v>
      </c>
      <c r="R38" s="304"/>
      <c r="S38" s="303">
        <f>'2026 Sum_Fall Order Form V9'!$Z$23</f>
        <v>0</v>
      </c>
      <c r="T38" s="303">
        <f>'2026 Sum_Fall Order Form V9'!$Z$23</f>
        <v>0</v>
      </c>
      <c r="U38" s="304">
        <f>'2026 Sum_Fall Order Form V9'!$Z$56</f>
        <v>0</v>
      </c>
      <c r="V38" s="304"/>
      <c r="W38" s="305">
        <f>'2026 Sum_Fall Order Form V9'!$K$56</f>
        <v>46174</v>
      </c>
      <c r="X38" s="305">
        <f>'2026 Sum_Fall Order Form V9'!$N$56</f>
        <v>46237</v>
      </c>
      <c r="Z38" s="304">
        <f>'2026 Sum_Fall Order Form V9'!$BT$56</f>
        <v>23</v>
      </c>
    </row>
    <row r="39" spans="1:26">
      <c r="A39" s="304">
        <v>38</v>
      </c>
      <c r="C39" s="302">
        <f>'2026 Sum_Fall Order Form V9'!$F$18</f>
        <v>0</v>
      </c>
      <c r="D39" s="225" t="s">
        <v>120</v>
      </c>
      <c r="E39" s="343" t="s">
        <v>511</v>
      </c>
      <c r="F39" s="304">
        <v>24757</v>
      </c>
      <c r="G39" s="303">
        <f>'2026 Sum_Fall Order Form V9'!$Q$23</f>
        <v>0</v>
      </c>
      <c r="H39" s="303">
        <f>'2026 Sum_Fall Order Form V9'!$Q$23</f>
        <v>0</v>
      </c>
      <c r="I39" s="304">
        <f>'2026 Sum_Fall Order Form V9'!$R$56</f>
        <v>0</v>
      </c>
      <c r="J39" s="304"/>
      <c r="K39" s="303">
        <f>'2026 Sum_Fall Order Form V9'!$T$23</f>
        <v>0</v>
      </c>
      <c r="L39" s="303">
        <f>'2026 Sum_Fall Order Form V9'!$T$23</f>
        <v>0</v>
      </c>
      <c r="M39" s="304">
        <f>'2026 Sum_Fall Order Form V9'!$U$56</f>
        <v>0</v>
      </c>
      <c r="N39" s="304"/>
      <c r="O39" s="303">
        <f>'2026 Sum_Fall Order Form V9'!$W$23</f>
        <v>0</v>
      </c>
      <c r="P39" s="303">
        <f>'2026 Sum_Fall Order Form V9'!$W$23</f>
        <v>0</v>
      </c>
      <c r="Q39" s="304">
        <f>'2026 Sum_Fall Order Form V9'!$X$56</f>
        <v>0</v>
      </c>
      <c r="R39" s="304"/>
      <c r="S39" s="303">
        <f>'2026 Sum_Fall Order Form V9'!$Z$23</f>
        <v>0</v>
      </c>
      <c r="T39" s="303">
        <f>'2026 Sum_Fall Order Form V9'!$Z$23</f>
        <v>0</v>
      </c>
      <c r="U39" s="304">
        <f>'2026 Sum_Fall Order Form V9'!$AA$56</f>
        <v>0</v>
      </c>
      <c r="V39" s="304"/>
      <c r="W39" s="305"/>
      <c r="X39" s="305"/>
      <c r="Z39" s="304"/>
    </row>
    <row r="40" spans="1:26">
      <c r="A40" s="304">
        <v>39</v>
      </c>
      <c r="C40" s="302">
        <f>'2026 Sum_Fall Order Form V9'!$F$18</f>
        <v>0</v>
      </c>
      <c r="D40" s="225" t="s">
        <v>122</v>
      </c>
      <c r="E40" s="342">
        <v>1910108</v>
      </c>
      <c r="F40" s="304">
        <v>24758</v>
      </c>
      <c r="G40" s="303">
        <f>'2026 Sum_Fall Order Form V9'!$Q$23</f>
        <v>0</v>
      </c>
      <c r="H40" s="303">
        <f>'2026 Sum_Fall Order Form V9'!$Q$23</f>
        <v>0</v>
      </c>
      <c r="I40" s="304">
        <f>'2026 Sum_Fall Order Form V9'!$Q$57</f>
        <v>0</v>
      </c>
      <c r="J40" s="304"/>
      <c r="K40" s="303">
        <f>'2026 Sum_Fall Order Form V9'!$T$23</f>
        <v>0</v>
      </c>
      <c r="L40" s="303">
        <f>'2026 Sum_Fall Order Form V9'!$T$23</f>
        <v>0</v>
      </c>
      <c r="M40" s="304">
        <f>'2026 Sum_Fall Order Form V9'!$T$57</f>
        <v>0</v>
      </c>
      <c r="N40" s="304"/>
      <c r="O40" s="303">
        <f>'2026 Sum_Fall Order Form V9'!$W$23</f>
        <v>0</v>
      </c>
      <c r="P40" s="303">
        <f>'2026 Sum_Fall Order Form V9'!$W$23</f>
        <v>0</v>
      </c>
      <c r="Q40" s="304">
        <f>'2026 Sum_Fall Order Form V9'!$W$57</f>
        <v>0</v>
      </c>
      <c r="R40" s="304"/>
      <c r="S40" s="303">
        <f>'2026 Sum_Fall Order Form V9'!$Z$23</f>
        <v>0</v>
      </c>
      <c r="T40" s="303">
        <f>'2026 Sum_Fall Order Form V9'!$Z$23</f>
        <v>0</v>
      </c>
      <c r="U40" s="304">
        <f>'2026 Sum_Fall Order Form V9'!$Z$57</f>
        <v>0</v>
      </c>
      <c r="V40" s="304"/>
      <c r="W40" s="305">
        <f>'2026 Sum_Fall Order Form V9'!$K$57</f>
        <v>46174</v>
      </c>
      <c r="X40" s="305">
        <f>'2026 Sum_Fall Order Form V9'!$N$57</f>
        <v>46237</v>
      </c>
      <c r="Z40" s="304">
        <f>'2026 Sum_Fall Order Form V9'!$BT$57</f>
        <v>39</v>
      </c>
    </row>
    <row r="41" spans="1:26">
      <c r="A41" s="304">
        <v>40</v>
      </c>
      <c r="C41" s="302">
        <f>'2026 Sum_Fall Order Form V9'!$F$18</f>
        <v>0</v>
      </c>
      <c r="D41" s="225" t="s">
        <v>122</v>
      </c>
      <c r="E41" s="343" t="s">
        <v>512</v>
      </c>
      <c r="F41" s="304">
        <v>24759</v>
      </c>
      <c r="G41" s="303">
        <f>'2026 Sum_Fall Order Form V9'!$Q$23</f>
        <v>0</v>
      </c>
      <c r="H41" s="303">
        <f>'2026 Sum_Fall Order Form V9'!$Q$23</f>
        <v>0</v>
      </c>
      <c r="I41" s="304">
        <f>'2026 Sum_Fall Order Form V9'!$R$57</f>
        <v>0</v>
      </c>
      <c r="J41" s="304"/>
      <c r="K41" s="303">
        <f>'2026 Sum_Fall Order Form V9'!$T$23</f>
        <v>0</v>
      </c>
      <c r="L41" s="303">
        <f>'2026 Sum_Fall Order Form V9'!$T$23</f>
        <v>0</v>
      </c>
      <c r="M41" s="304">
        <f>'2026 Sum_Fall Order Form V9'!$U$57</f>
        <v>0</v>
      </c>
      <c r="N41" s="304"/>
      <c r="O41" s="303">
        <f>'2026 Sum_Fall Order Form V9'!$W$23</f>
        <v>0</v>
      </c>
      <c r="P41" s="303">
        <f>'2026 Sum_Fall Order Form V9'!$W$23</f>
        <v>0</v>
      </c>
      <c r="Q41" s="304">
        <f>'2026 Sum_Fall Order Form V9'!$X$57</f>
        <v>0</v>
      </c>
      <c r="R41" s="304"/>
      <c r="S41" s="303">
        <f>'2026 Sum_Fall Order Form V9'!$Z$23</f>
        <v>0</v>
      </c>
      <c r="T41" s="303">
        <f>'2026 Sum_Fall Order Form V9'!$Z$23</f>
        <v>0</v>
      </c>
      <c r="U41" s="304">
        <f>'2026 Sum_Fall Order Form V9'!$AA$57</f>
        <v>0</v>
      </c>
      <c r="V41" s="304"/>
      <c r="W41" s="305"/>
      <c r="X41" s="305"/>
      <c r="Z41" s="304"/>
    </row>
    <row r="42" spans="1:26">
      <c r="A42" s="304">
        <v>41</v>
      </c>
      <c r="C42" s="302">
        <f>'2026 Sum_Fall Order Form V9'!$F$18</f>
        <v>0</v>
      </c>
      <c r="D42" s="225" t="s">
        <v>124</v>
      </c>
      <c r="E42" s="342">
        <v>1910148</v>
      </c>
      <c r="F42" s="304">
        <v>24762</v>
      </c>
      <c r="G42" s="303">
        <f>'2026 Sum_Fall Order Form V9'!$Q$23</f>
        <v>0</v>
      </c>
      <c r="H42" s="303">
        <f>'2026 Sum_Fall Order Form V9'!$Q$23</f>
        <v>0</v>
      </c>
      <c r="I42" s="304">
        <f>'2026 Sum_Fall Order Form V9'!$Q$58</f>
        <v>0</v>
      </c>
      <c r="J42" s="304"/>
      <c r="K42" s="303">
        <f>'2026 Sum_Fall Order Form V9'!$T$23</f>
        <v>0</v>
      </c>
      <c r="L42" s="303">
        <f>'2026 Sum_Fall Order Form V9'!$T$23</f>
        <v>0</v>
      </c>
      <c r="M42" s="304">
        <f>'2026 Sum_Fall Order Form V9'!$T$58</f>
        <v>0</v>
      </c>
      <c r="N42" s="304"/>
      <c r="O42" s="303">
        <f>'2026 Sum_Fall Order Form V9'!$W$23</f>
        <v>0</v>
      </c>
      <c r="P42" s="303">
        <f>'2026 Sum_Fall Order Form V9'!$W$23</f>
        <v>0</v>
      </c>
      <c r="Q42" s="304">
        <f>'2026 Sum_Fall Order Form V9'!$W$58</f>
        <v>0</v>
      </c>
      <c r="R42" s="304"/>
      <c r="S42" s="303">
        <f>'2026 Sum_Fall Order Form V9'!$Z$23</f>
        <v>0</v>
      </c>
      <c r="T42" s="303">
        <f>'2026 Sum_Fall Order Form V9'!$Z$23</f>
        <v>0</v>
      </c>
      <c r="U42" s="304">
        <f>'2026 Sum_Fall Order Form V9'!$Z$58</f>
        <v>0</v>
      </c>
      <c r="V42" s="304"/>
      <c r="W42" s="305">
        <f>'2026 Sum_Fall Order Form V9'!$K$58</f>
        <v>46174</v>
      </c>
      <c r="X42" s="305">
        <f>'2026 Sum_Fall Order Form V9'!$N$58</f>
        <v>46237</v>
      </c>
      <c r="Z42" s="304">
        <f>'2026 Sum_Fall Order Form V9'!$BT$58</f>
        <v>44</v>
      </c>
    </row>
    <row r="43" spans="1:26">
      <c r="A43" s="304">
        <v>42</v>
      </c>
      <c r="C43" s="302">
        <f>'2026 Sum_Fall Order Form V9'!$F$18</f>
        <v>0</v>
      </c>
      <c r="D43" s="225" t="s">
        <v>124</v>
      </c>
      <c r="E43" s="343" t="s">
        <v>513</v>
      </c>
      <c r="F43" s="304">
        <v>24763</v>
      </c>
      <c r="G43" s="303">
        <f>'2026 Sum_Fall Order Form V9'!$Q$23</f>
        <v>0</v>
      </c>
      <c r="H43" s="303">
        <f>'2026 Sum_Fall Order Form V9'!$Q$23</f>
        <v>0</v>
      </c>
      <c r="I43" s="304">
        <f>'2026 Sum_Fall Order Form V9'!$R$58</f>
        <v>0</v>
      </c>
      <c r="J43" s="304"/>
      <c r="K43" s="303">
        <f>'2026 Sum_Fall Order Form V9'!$T$23</f>
        <v>0</v>
      </c>
      <c r="L43" s="303">
        <f>'2026 Sum_Fall Order Form V9'!$T$23</f>
        <v>0</v>
      </c>
      <c r="M43" s="304">
        <f>'2026 Sum_Fall Order Form V9'!$U$58</f>
        <v>0</v>
      </c>
      <c r="N43" s="304"/>
      <c r="O43" s="303">
        <f>'2026 Sum_Fall Order Form V9'!$W$23</f>
        <v>0</v>
      </c>
      <c r="P43" s="303">
        <f>'2026 Sum_Fall Order Form V9'!$W$23</f>
        <v>0</v>
      </c>
      <c r="Q43" s="304">
        <f>'2026 Sum_Fall Order Form V9'!$X$58</f>
        <v>0</v>
      </c>
      <c r="R43" s="304"/>
      <c r="S43" s="303">
        <f>'2026 Sum_Fall Order Form V9'!$Z$23</f>
        <v>0</v>
      </c>
      <c r="T43" s="303">
        <f>'2026 Sum_Fall Order Form V9'!$Z$23</f>
        <v>0</v>
      </c>
      <c r="U43" s="304">
        <f>'2026 Sum_Fall Order Form V9'!$AA$58</f>
        <v>0</v>
      </c>
      <c r="V43" s="304"/>
      <c r="W43" s="305"/>
      <c r="X43" s="305"/>
      <c r="Z43" s="304"/>
    </row>
    <row r="44" spans="1:26">
      <c r="A44" s="304">
        <v>43</v>
      </c>
      <c r="C44" s="302">
        <f>'2026 Sum_Fall Order Form V9'!$F$18</f>
        <v>0</v>
      </c>
      <c r="D44" s="225" t="s">
        <v>126</v>
      </c>
      <c r="E44" s="342">
        <v>1910178</v>
      </c>
      <c r="F44" s="304">
        <v>24764</v>
      </c>
      <c r="G44" s="303">
        <f>'2026 Sum_Fall Order Form V9'!$Q$23</f>
        <v>0</v>
      </c>
      <c r="H44" s="303">
        <f>'2026 Sum_Fall Order Form V9'!$Q$23</f>
        <v>0</v>
      </c>
      <c r="I44" s="304">
        <f>'2026 Sum_Fall Order Form V9'!$Q$59</f>
        <v>0</v>
      </c>
      <c r="J44" s="304"/>
      <c r="K44" s="303">
        <f>'2026 Sum_Fall Order Form V9'!$T$23</f>
        <v>0</v>
      </c>
      <c r="L44" s="303">
        <f>'2026 Sum_Fall Order Form V9'!$T$23</f>
        <v>0</v>
      </c>
      <c r="M44" s="304">
        <f>'2026 Sum_Fall Order Form V9'!$T$59</f>
        <v>0</v>
      </c>
      <c r="N44" s="304"/>
      <c r="O44" s="303">
        <f>'2026 Sum_Fall Order Form V9'!$W$23</f>
        <v>0</v>
      </c>
      <c r="P44" s="303">
        <f>'2026 Sum_Fall Order Form V9'!$W$23</f>
        <v>0</v>
      </c>
      <c r="Q44" s="304">
        <f>'2026 Sum_Fall Order Form V9'!$W$59</f>
        <v>0</v>
      </c>
      <c r="R44" s="304"/>
      <c r="S44" s="303">
        <f>'2026 Sum_Fall Order Form V9'!$Z$23</f>
        <v>0</v>
      </c>
      <c r="T44" s="303">
        <f>'2026 Sum_Fall Order Form V9'!$Z$23</f>
        <v>0</v>
      </c>
      <c r="U44" s="304">
        <f>'2026 Sum_Fall Order Form V9'!$Z$59</f>
        <v>0</v>
      </c>
      <c r="V44" s="304"/>
      <c r="W44" s="305">
        <f>'2026 Sum_Fall Order Form V9'!$K$59</f>
        <v>46174</v>
      </c>
      <c r="X44" s="305">
        <f>'2026 Sum_Fall Order Form V9'!$N$59</f>
        <v>46237</v>
      </c>
      <c r="Z44" s="304">
        <f>'2026 Sum_Fall Order Form V9'!$BT$59</f>
        <v>37</v>
      </c>
    </row>
    <row r="45" spans="1:26">
      <c r="A45" s="304">
        <v>44</v>
      </c>
      <c r="C45" s="302">
        <f>'2026 Sum_Fall Order Form V9'!$F$18</f>
        <v>0</v>
      </c>
      <c r="D45" s="225" t="s">
        <v>126</v>
      </c>
      <c r="E45" s="343" t="s">
        <v>514</v>
      </c>
      <c r="F45" s="304">
        <v>24765</v>
      </c>
      <c r="G45" s="303">
        <f>'2026 Sum_Fall Order Form V9'!$Q$23</f>
        <v>0</v>
      </c>
      <c r="H45" s="303">
        <f>'2026 Sum_Fall Order Form V9'!$Q$23</f>
        <v>0</v>
      </c>
      <c r="I45" s="304">
        <f>'2026 Sum_Fall Order Form V9'!$R$59</f>
        <v>0</v>
      </c>
      <c r="J45" s="304"/>
      <c r="K45" s="303">
        <f>'2026 Sum_Fall Order Form V9'!$T$23</f>
        <v>0</v>
      </c>
      <c r="L45" s="303">
        <f>'2026 Sum_Fall Order Form V9'!$T$23</f>
        <v>0</v>
      </c>
      <c r="M45" s="304">
        <f>'2026 Sum_Fall Order Form V9'!$U$59</f>
        <v>0</v>
      </c>
      <c r="N45" s="304"/>
      <c r="O45" s="303">
        <f>'2026 Sum_Fall Order Form V9'!$W$23</f>
        <v>0</v>
      </c>
      <c r="P45" s="303">
        <f>'2026 Sum_Fall Order Form V9'!$W$23</f>
        <v>0</v>
      </c>
      <c r="Q45" s="304">
        <f>'2026 Sum_Fall Order Form V9'!$X$59</f>
        <v>0</v>
      </c>
      <c r="R45" s="304"/>
      <c r="S45" s="303">
        <f>'2026 Sum_Fall Order Form V9'!$Z$23</f>
        <v>0</v>
      </c>
      <c r="T45" s="303">
        <f>'2026 Sum_Fall Order Form V9'!$Z$23</f>
        <v>0</v>
      </c>
      <c r="U45" s="304">
        <f>'2026 Sum_Fall Order Form V9'!$AA$59</f>
        <v>0</v>
      </c>
      <c r="V45" s="304"/>
      <c r="W45" s="305"/>
      <c r="X45" s="305"/>
      <c r="Z45" s="304"/>
    </row>
    <row r="46" spans="1:26">
      <c r="A46" s="304">
        <v>45</v>
      </c>
      <c r="C46" s="302">
        <f>'2026 Sum_Fall Order Form V9'!$F$18</f>
        <v>0</v>
      </c>
      <c r="D46" s="225" t="s">
        <v>130</v>
      </c>
      <c r="E46" s="344">
        <v>1712307</v>
      </c>
      <c r="F46" s="304">
        <v>29126</v>
      </c>
      <c r="G46" s="303">
        <f>'2026 Sum_Fall Order Form V9'!$Q$23</f>
        <v>0</v>
      </c>
      <c r="H46" s="303">
        <f>'2026 Sum_Fall Order Form V9'!$Q$23</f>
        <v>0</v>
      </c>
      <c r="I46" s="304">
        <f>'2026 Sum_Fall Order Form V9'!$Q$62</f>
        <v>0</v>
      </c>
      <c r="J46" s="304"/>
      <c r="K46" s="303">
        <f>'2026 Sum_Fall Order Form V9'!$T$23</f>
        <v>0</v>
      </c>
      <c r="L46" s="303">
        <f>'2026 Sum_Fall Order Form V9'!$T$23</f>
        <v>0</v>
      </c>
      <c r="M46" s="304">
        <f>'2026 Sum_Fall Order Form V9'!$T$62</f>
        <v>0</v>
      </c>
      <c r="N46" s="304"/>
      <c r="O46" s="303">
        <f>'2026 Sum_Fall Order Form V9'!$W$23</f>
        <v>0</v>
      </c>
      <c r="P46" s="303">
        <f>'2026 Sum_Fall Order Form V9'!$W$23</f>
        <v>0</v>
      </c>
      <c r="Q46" s="304">
        <f>'2026 Sum_Fall Order Form V9'!$W$62</f>
        <v>0</v>
      </c>
      <c r="R46" s="304"/>
      <c r="S46" s="303">
        <f>'2026 Sum_Fall Order Form V9'!$Z$23</f>
        <v>0</v>
      </c>
      <c r="T46" s="303">
        <f>'2026 Sum_Fall Order Form V9'!$Z$23</f>
        <v>0</v>
      </c>
      <c r="U46" s="304">
        <f>'2026 Sum_Fall Order Form V9'!$Z$62</f>
        <v>0</v>
      </c>
      <c r="V46" s="304"/>
      <c r="W46" s="305">
        <f>'2026 Sum_Fall Order Form V9'!$K$62</f>
        <v>46174</v>
      </c>
      <c r="X46" s="305">
        <f>'2026 Sum_Fall Order Form V9'!$N$62</f>
        <v>46209</v>
      </c>
      <c r="Z46" s="304">
        <f>'2026 Sum_Fall Order Form V9'!$BT$62</f>
        <v>2</v>
      </c>
    </row>
    <row r="47" spans="1:26">
      <c r="A47" s="304">
        <v>46</v>
      </c>
      <c r="C47" s="302">
        <f>'2026 Sum_Fall Order Form V9'!$F$18</f>
        <v>0</v>
      </c>
      <c r="D47" s="225" t="s">
        <v>130</v>
      </c>
      <c r="E47" s="343" t="s">
        <v>515</v>
      </c>
      <c r="F47" s="304">
        <v>29240</v>
      </c>
      <c r="G47" s="303">
        <f>'2026 Sum_Fall Order Form V9'!$Q$23</f>
        <v>0</v>
      </c>
      <c r="H47" s="303">
        <f>'2026 Sum_Fall Order Form V9'!$Q$23</f>
        <v>0</v>
      </c>
      <c r="I47" s="304">
        <f>'2026 Sum_Fall Order Form V9'!$R$62</f>
        <v>0</v>
      </c>
      <c r="J47" s="304"/>
      <c r="K47" s="303">
        <f>'2026 Sum_Fall Order Form V9'!$T$23</f>
        <v>0</v>
      </c>
      <c r="L47" s="303">
        <f>'2026 Sum_Fall Order Form V9'!$T$23</f>
        <v>0</v>
      </c>
      <c r="M47" s="304">
        <f>'2026 Sum_Fall Order Form V9'!$U$62</f>
        <v>0</v>
      </c>
      <c r="N47" s="304"/>
      <c r="O47" s="303">
        <f>'2026 Sum_Fall Order Form V9'!$W$23</f>
        <v>0</v>
      </c>
      <c r="P47" s="303">
        <f>'2026 Sum_Fall Order Form V9'!$W$23</f>
        <v>0</v>
      </c>
      <c r="Q47" s="304">
        <f>'2026 Sum_Fall Order Form V9'!$X$62</f>
        <v>0</v>
      </c>
      <c r="R47" s="304"/>
      <c r="S47" s="303">
        <f>'2026 Sum_Fall Order Form V9'!$Z$23</f>
        <v>0</v>
      </c>
      <c r="T47" s="303">
        <f>'2026 Sum_Fall Order Form V9'!$Z$23</f>
        <v>0</v>
      </c>
      <c r="U47" s="304">
        <f>'2026 Sum_Fall Order Form V9'!$AA$62</f>
        <v>0</v>
      </c>
      <c r="V47" s="304"/>
      <c r="W47" s="305"/>
      <c r="X47" s="305"/>
      <c r="Z47" s="304"/>
    </row>
    <row r="48" spans="1:26">
      <c r="A48" s="304">
        <v>47</v>
      </c>
      <c r="C48" s="302">
        <f>'2026 Sum_Fall Order Form V9'!$F$18</f>
        <v>0</v>
      </c>
      <c r="D48" s="225" t="s">
        <v>131</v>
      </c>
      <c r="E48" s="344">
        <v>1712327</v>
      </c>
      <c r="F48" s="304">
        <v>29127</v>
      </c>
      <c r="G48" s="303">
        <f>'2026 Sum_Fall Order Form V9'!$Q$23</f>
        <v>0</v>
      </c>
      <c r="H48" s="303">
        <f>'2026 Sum_Fall Order Form V9'!$Q$23</f>
        <v>0</v>
      </c>
      <c r="I48" s="304">
        <f>'2026 Sum_Fall Order Form V9'!$Q$63</f>
        <v>0</v>
      </c>
      <c r="J48" s="304"/>
      <c r="K48" s="303">
        <f>'2026 Sum_Fall Order Form V9'!$T$23</f>
        <v>0</v>
      </c>
      <c r="L48" s="303">
        <f>'2026 Sum_Fall Order Form V9'!$T$23</f>
        <v>0</v>
      </c>
      <c r="M48" s="304">
        <f>'2026 Sum_Fall Order Form V9'!$T$63</f>
        <v>0</v>
      </c>
      <c r="N48" s="304"/>
      <c r="O48" s="303">
        <f>'2026 Sum_Fall Order Form V9'!$W$23</f>
        <v>0</v>
      </c>
      <c r="P48" s="303">
        <f>'2026 Sum_Fall Order Form V9'!$W$23</f>
        <v>0</v>
      </c>
      <c r="Q48" s="304">
        <f>'2026 Sum_Fall Order Form V9'!$W$63</f>
        <v>0</v>
      </c>
      <c r="R48" s="304"/>
      <c r="S48" s="303">
        <f>'2026 Sum_Fall Order Form V9'!$Z$23</f>
        <v>0</v>
      </c>
      <c r="T48" s="303">
        <f>'2026 Sum_Fall Order Form V9'!$Z$23</f>
        <v>0</v>
      </c>
      <c r="U48" s="304">
        <f>'2026 Sum_Fall Order Form V9'!$Z$63</f>
        <v>0</v>
      </c>
      <c r="V48" s="304"/>
      <c r="W48" s="305">
        <f>'2026 Sum_Fall Order Form V9'!$K$63</f>
        <v>46174</v>
      </c>
      <c r="X48" s="305">
        <f>'2026 Sum_Fall Order Form V9'!$N$63</f>
        <v>46209</v>
      </c>
      <c r="Z48" s="304">
        <f>'2026 Sum_Fall Order Form V9'!$BT$63</f>
        <v>12</v>
      </c>
    </row>
    <row r="49" spans="1:26">
      <c r="A49" s="304">
        <v>48</v>
      </c>
      <c r="C49" s="302">
        <f>'2026 Sum_Fall Order Form V9'!$F$18</f>
        <v>0</v>
      </c>
      <c r="D49" s="225" t="s">
        <v>131</v>
      </c>
      <c r="E49" s="343" t="s">
        <v>516</v>
      </c>
      <c r="F49" s="304">
        <v>29241</v>
      </c>
      <c r="G49" s="303">
        <f>'2026 Sum_Fall Order Form V9'!$Q$23</f>
        <v>0</v>
      </c>
      <c r="H49" s="303">
        <f>'2026 Sum_Fall Order Form V9'!$Q$23</f>
        <v>0</v>
      </c>
      <c r="I49" s="304">
        <f>'2026 Sum_Fall Order Form V9'!$R$63</f>
        <v>0</v>
      </c>
      <c r="J49" s="304"/>
      <c r="K49" s="303">
        <f>'2026 Sum_Fall Order Form V9'!$T$23</f>
        <v>0</v>
      </c>
      <c r="L49" s="303">
        <f>'2026 Sum_Fall Order Form V9'!$T$23</f>
        <v>0</v>
      </c>
      <c r="M49" s="304">
        <f>'2026 Sum_Fall Order Form V9'!$U$63</f>
        <v>0</v>
      </c>
      <c r="N49" s="304"/>
      <c r="O49" s="303">
        <f>'2026 Sum_Fall Order Form V9'!$W$23</f>
        <v>0</v>
      </c>
      <c r="P49" s="303">
        <f>'2026 Sum_Fall Order Form V9'!$W$23</f>
        <v>0</v>
      </c>
      <c r="Q49" s="304">
        <f>'2026 Sum_Fall Order Form V9'!$X$63</f>
        <v>0</v>
      </c>
      <c r="R49" s="304"/>
      <c r="S49" s="303">
        <f>'2026 Sum_Fall Order Form V9'!$Z$23</f>
        <v>0</v>
      </c>
      <c r="T49" s="303">
        <f>'2026 Sum_Fall Order Form V9'!$Z$23</f>
        <v>0</v>
      </c>
      <c r="U49" s="304">
        <f>'2026 Sum_Fall Order Form V9'!$AA$63</f>
        <v>0</v>
      </c>
      <c r="V49" s="304"/>
      <c r="W49" s="305"/>
      <c r="X49" s="305"/>
      <c r="Z49" s="304"/>
    </row>
    <row r="50" spans="1:26">
      <c r="A50" s="304">
        <v>49</v>
      </c>
      <c r="C50" s="302">
        <f>'2026 Sum_Fall Order Form V9'!$F$18</f>
        <v>0</v>
      </c>
      <c r="D50" s="225" t="s">
        <v>132</v>
      </c>
      <c r="E50" s="344">
        <v>1712747</v>
      </c>
      <c r="F50" s="304">
        <v>18039</v>
      </c>
      <c r="G50" s="303">
        <f>'2026 Sum_Fall Order Form V9'!$Q$23</f>
        <v>0</v>
      </c>
      <c r="H50" s="303">
        <f>'2026 Sum_Fall Order Form V9'!$Q$23</f>
        <v>0</v>
      </c>
      <c r="I50" s="304">
        <f>'2026 Sum_Fall Order Form V9'!$Q$64</f>
        <v>0</v>
      </c>
      <c r="J50" s="304"/>
      <c r="K50" s="303">
        <f>'2026 Sum_Fall Order Form V9'!$T$23</f>
        <v>0</v>
      </c>
      <c r="L50" s="303">
        <f>'2026 Sum_Fall Order Form V9'!$T$23</f>
        <v>0</v>
      </c>
      <c r="M50" s="304">
        <f>'2026 Sum_Fall Order Form V9'!$T$64</f>
        <v>0</v>
      </c>
      <c r="N50" s="304"/>
      <c r="O50" s="303">
        <f>'2026 Sum_Fall Order Form V9'!$W$23</f>
        <v>0</v>
      </c>
      <c r="P50" s="303">
        <f>'2026 Sum_Fall Order Form V9'!$W$23</f>
        <v>0</v>
      </c>
      <c r="Q50" s="304">
        <f>'2026 Sum_Fall Order Form V9'!$W$64</f>
        <v>0</v>
      </c>
      <c r="R50" s="304"/>
      <c r="S50" s="303">
        <f>'2026 Sum_Fall Order Form V9'!$Z$23</f>
        <v>0</v>
      </c>
      <c r="T50" s="303">
        <f>'2026 Sum_Fall Order Form V9'!$Z$23</f>
        <v>0</v>
      </c>
      <c r="U50" s="304">
        <f>'2026 Sum_Fall Order Form V9'!$Z$64</f>
        <v>0</v>
      </c>
      <c r="V50" s="304"/>
      <c r="W50" s="305">
        <f>'2026 Sum_Fall Order Form V9'!$K$64</f>
        <v>46174</v>
      </c>
      <c r="X50" s="305">
        <f>'2026 Sum_Fall Order Form V9'!$N$64</f>
        <v>46209</v>
      </c>
      <c r="Z50" s="304" t="str">
        <f>'2026 Sum_Fall Order Form V9'!$BT$64</f>
        <v>S/O</v>
      </c>
    </row>
    <row r="51" spans="1:26">
      <c r="A51" s="304">
        <v>50</v>
      </c>
      <c r="C51" s="302">
        <f>'2026 Sum_Fall Order Form V9'!$F$18</f>
        <v>0</v>
      </c>
      <c r="D51" s="225" t="s">
        <v>132</v>
      </c>
      <c r="E51" s="343" t="s">
        <v>517</v>
      </c>
      <c r="F51" s="304">
        <v>18040</v>
      </c>
      <c r="G51" s="303">
        <f>'2026 Sum_Fall Order Form V9'!$Q$23</f>
        <v>0</v>
      </c>
      <c r="H51" s="303">
        <f>'2026 Sum_Fall Order Form V9'!$Q$23</f>
        <v>0</v>
      </c>
      <c r="I51" s="304">
        <f>'2026 Sum_Fall Order Form V9'!$R$64</f>
        <v>0</v>
      </c>
      <c r="J51" s="304"/>
      <c r="K51" s="303">
        <f>'2026 Sum_Fall Order Form V9'!$T$23</f>
        <v>0</v>
      </c>
      <c r="L51" s="303">
        <f>'2026 Sum_Fall Order Form V9'!$T$23</f>
        <v>0</v>
      </c>
      <c r="M51" s="304">
        <f>'2026 Sum_Fall Order Form V9'!$U$64</f>
        <v>0</v>
      </c>
      <c r="N51" s="304"/>
      <c r="O51" s="303">
        <f>'2026 Sum_Fall Order Form V9'!$W$23</f>
        <v>0</v>
      </c>
      <c r="P51" s="303">
        <f>'2026 Sum_Fall Order Form V9'!$W$23</f>
        <v>0</v>
      </c>
      <c r="Q51" s="304">
        <f>'2026 Sum_Fall Order Form V9'!$X$64</f>
        <v>0</v>
      </c>
      <c r="R51" s="304"/>
      <c r="S51" s="303">
        <f>'2026 Sum_Fall Order Form V9'!$Z$23</f>
        <v>0</v>
      </c>
      <c r="T51" s="303">
        <f>'2026 Sum_Fall Order Form V9'!$Z$23</f>
        <v>0</v>
      </c>
      <c r="U51" s="304">
        <f>'2026 Sum_Fall Order Form V9'!$AA$64</f>
        <v>0</v>
      </c>
      <c r="V51" s="304"/>
      <c r="W51" s="305"/>
      <c r="X51" s="305"/>
      <c r="Z51" s="304"/>
    </row>
    <row r="52" spans="1:26">
      <c r="A52" s="304">
        <v>51</v>
      </c>
      <c r="C52" s="302">
        <f>'2026 Sum_Fall Order Form V9'!$F$18</f>
        <v>0</v>
      </c>
      <c r="D52" s="225" t="s">
        <v>134</v>
      </c>
      <c r="E52" s="344">
        <v>1713007</v>
      </c>
      <c r="F52" s="304">
        <v>18043</v>
      </c>
      <c r="G52" s="303">
        <f>'2026 Sum_Fall Order Form V9'!$Q$23</f>
        <v>0</v>
      </c>
      <c r="H52" s="303">
        <f>'2026 Sum_Fall Order Form V9'!$Q$23</f>
        <v>0</v>
      </c>
      <c r="I52" s="304">
        <f>'2026 Sum_Fall Order Form V9'!$Q$65</f>
        <v>0</v>
      </c>
      <c r="J52" s="304"/>
      <c r="K52" s="303">
        <f>'2026 Sum_Fall Order Form V9'!$T$23</f>
        <v>0</v>
      </c>
      <c r="L52" s="303">
        <f>'2026 Sum_Fall Order Form V9'!$T$23</f>
        <v>0</v>
      </c>
      <c r="M52" s="304">
        <f>'2026 Sum_Fall Order Form V9'!$T$65</f>
        <v>0</v>
      </c>
      <c r="N52" s="304"/>
      <c r="O52" s="303">
        <f>'2026 Sum_Fall Order Form V9'!$W$23</f>
        <v>0</v>
      </c>
      <c r="P52" s="303">
        <f>'2026 Sum_Fall Order Form V9'!$W$23</f>
        <v>0</v>
      </c>
      <c r="Q52" s="304">
        <f>'2026 Sum_Fall Order Form V9'!$W$65</f>
        <v>0</v>
      </c>
      <c r="R52" s="304"/>
      <c r="S52" s="303">
        <f>'2026 Sum_Fall Order Form V9'!$Z$23</f>
        <v>0</v>
      </c>
      <c r="T52" s="303">
        <f>'2026 Sum_Fall Order Form V9'!$Z$23</f>
        <v>0</v>
      </c>
      <c r="U52" s="304">
        <f>'2026 Sum_Fall Order Form V9'!$Z$65</f>
        <v>0</v>
      </c>
      <c r="V52" s="304"/>
      <c r="W52" s="305">
        <f>'2026 Sum_Fall Order Form V9'!$K$65</f>
        <v>46174</v>
      </c>
      <c r="X52" s="305">
        <f>'2026 Sum_Fall Order Form V9'!$N$65</f>
        <v>46209</v>
      </c>
      <c r="Z52" s="304">
        <f>'2026 Sum_Fall Order Form V9'!$BT$65</f>
        <v>17</v>
      </c>
    </row>
    <row r="53" spans="1:26">
      <c r="A53" s="304">
        <v>52</v>
      </c>
      <c r="C53" s="302">
        <f>'2026 Sum_Fall Order Form V9'!$F$18</f>
        <v>0</v>
      </c>
      <c r="D53" s="225" t="s">
        <v>134</v>
      </c>
      <c r="E53" s="343" t="s">
        <v>518</v>
      </c>
      <c r="F53" s="304">
        <v>18044</v>
      </c>
      <c r="G53" s="303">
        <f>'2026 Sum_Fall Order Form V9'!$Q$23</f>
        <v>0</v>
      </c>
      <c r="H53" s="303">
        <f>'2026 Sum_Fall Order Form V9'!$Q$23</f>
        <v>0</v>
      </c>
      <c r="I53" s="304">
        <f>'2026 Sum_Fall Order Form V9'!$R$65</f>
        <v>0</v>
      </c>
      <c r="J53" s="304"/>
      <c r="K53" s="303">
        <f>'2026 Sum_Fall Order Form V9'!$T$23</f>
        <v>0</v>
      </c>
      <c r="L53" s="303">
        <f>'2026 Sum_Fall Order Form V9'!$T$23</f>
        <v>0</v>
      </c>
      <c r="M53" s="304">
        <f>'2026 Sum_Fall Order Form V9'!$U$65</f>
        <v>0</v>
      </c>
      <c r="N53" s="304"/>
      <c r="O53" s="303">
        <f>'2026 Sum_Fall Order Form V9'!$W$23</f>
        <v>0</v>
      </c>
      <c r="P53" s="303">
        <f>'2026 Sum_Fall Order Form V9'!$W$23</f>
        <v>0</v>
      </c>
      <c r="Q53" s="304">
        <f>'2026 Sum_Fall Order Form V9'!$X$65</f>
        <v>0</v>
      </c>
      <c r="R53" s="304"/>
      <c r="S53" s="303">
        <f>'2026 Sum_Fall Order Form V9'!$Z$23</f>
        <v>0</v>
      </c>
      <c r="T53" s="303">
        <f>'2026 Sum_Fall Order Form V9'!$Z$23</f>
        <v>0</v>
      </c>
      <c r="U53" s="304">
        <f>'2026 Sum_Fall Order Form V9'!$AA$65</f>
        <v>0</v>
      </c>
      <c r="V53" s="304"/>
      <c r="W53" s="305"/>
      <c r="X53" s="305"/>
      <c r="Z53" s="304"/>
    </row>
    <row r="54" spans="1:26">
      <c r="A54" s="304">
        <v>53</v>
      </c>
      <c r="C54" s="302">
        <f>'2026 Sum_Fall Order Form V9'!$F$18</f>
        <v>0</v>
      </c>
      <c r="D54" s="225" t="s">
        <v>135</v>
      </c>
      <c r="E54" s="344">
        <v>1713107</v>
      </c>
      <c r="F54" s="304">
        <v>18046</v>
      </c>
      <c r="G54" s="303">
        <f>'2026 Sum_Fall Order Form V9'!$Q$23</f>
        <v>0</v>
      </c>
      <c r="H54" s="303">
        <f>'2026 Sum_Fall Order Form V9'!$Q$23</f>
        <v>0</v>
      </c>
      <c r="I54" s="304">
        <f>'2026 Sum_Fall Order Form V9'!$Q$66</f>
        <v>0</v>
      </c>
      <c r="J54" s="304"/>
      <c r="K54" s="303">
        <f>'2026 Sum_Fall Order Form V9'!$T$23</f>
        <v>0</v>
      </c>
      <c r="L54" s="303">
        <f>'2026 Sum_Fall Order Form V9'!$T$23</f>
        <v>0</v>
      </c>
      <c r="M54" s="304">
        <f>'2026 Sum_Fall Order Form V9'!$T$66</f>
        <v>0</v>
      </c>
      <c r="N54" s="304"/>
      <c r="O54" s="303">
        <f>'2026 Sum_Fall Order Form V9'!$W$23</f>
        <v>0</v>
      </c>
      <c r="P54" s="303">
        <f>'2026 Sum_Fall Order Form V9'!$W$23</f>
        <v>0</v>
      </c>
      <c r="Q54" s="304">
        <f>'2026 Sum_Fall Order Form V9'!$W$66</f>
        <v>0</v>
      </c>
      <c r="R54" s="304"/>
      <c r="S54" s="303">
        <f>'2026 Sum_Fall Order Form V9'!$Z$23</f>
        <v>0</v>
      </c>
      <c r="T54" s="303">
        <f>'2026 Sum_Fall Order Form V9'!$Z$23</f>
        <v>0</v>
      </c>
      <c r="U54" s="304">
        <f>'2026 Sum_Fall Order Form V9'!$Z$66</f>
        <v>0</v>
      </c>
      <c r="V54" s="304"/>
      <c r="W54" s="305">
        <f>'2026 Sum_Fall Order Form V9'!$K$66</f>
        <v>46174</v>
      </c>
      <c r="X54" s="305">
        <f>'2026 Sum_Fall Order Form V9'!$N$66</f>
        <v>46209</v>
      </c>
      <c r="Z54" s="304">
        <f>'2026 Sum_Fall Order Form V9'!$BT$66</f>
        <v>22</v>
      </c>
    </row>
    <row r="55" spans="1:26">
      <c r="A55" s="304">
        <v>54</v>
      </c>
      <c r="C55" s="302">
        <f>'2026 Sum_Fall Order Form V9'!$F$18</f>
        <v>0</v>
      </c>
      <c r="D55" s="225" t="s">
        <v>135</v>
      </c>
      <c r="E55" s="343" t="s">
        <v>519</v>
      </c>
      <c r="F55" s="304">
        <v>18045</v>
      </c>
      <c r="G55" s="303">
        <f>'2026 Sum_Fall Order Form V9'!$Q$23</f>
        <v>0</v>
      </c>
      <c r="H55" s="303">
        <f>'2026 Sum_Fall Order Form V9'!$Q$23</f>
        <v>0</v>
      </c>
      <c r="I55" s="304">
        <f>'2026 Sum_Fall Order Form V9'!$R$66</f>
        <v>0</v>
      </c>
      <c r="J55" s="304"/>
      <c r="K55" s="303">
        <f>'2026 Sum_Fall Order Form V9'!$T$23</f>
        <v>0</v>
      </c>
      <c r="L55" s="303">
        <f>'2026 Sum_Fall Order Form V9'!$T$23</f>
        <v>0</v>
      </c>
      <c r="M55" s="304">
        <f>'2026 Sum_Fall Order Form V9'!$U$66</f>
        <v>0</v>
      </c>
      <c r="N55" s="304"/>
      <c r="O55" s="303">
        <f>'2026 Sum_Fall Order Form V9'!$W$23</f>
        <v>0</v>
      </c>
      <c r="P55" s="303">
        <f>'2026 Sum_Fall Order Form V9'!$W$23</f>
        <v>0</v>
      </c>
      <c r="Q55" s="304">
        <f>'2026 Sum_Fall Order Form V9'!$X$66</f>
        <v>0</v>
      </c>
      <c r="R55" s="304"/>
      <c r="S55" s="303">
        <f>'2026 Sum_Fall Order Form V9'!$Z$23</f>
        <v>0</v>
      </c>
      <c r="T55" s="303">
        <f>'2026 Sum_Fall Order Form V9'!$Z$23</f>
        <v>0</v>
      </c>
      <c r="U55" s="304">
        <f>'2026 Sum_Fall Order Form V9'!$AA$66</f>
        <v>0</v>
      </c>
      <c r="V55" s="304"/>
      <c r="W55" s="305"/>
      <c r="X55" s="305"/>
      <c r="Z55" s="304"/>
    </row>
    <row r="56" spans="1:26">
      <c r="A56" s="304">
        <v>55</v>
      </c>
      <c r="C56" s="302">
        <f>'2026 Sum_Fall Order Form V9'!$F$18</f>
        <v>0</v>
      </c>
      <c r="D56" s="225" t="s">
        <v>138</v>
      </c>
      <c r="E56" s="345">
        <v>1716527</v>
      </c>
      <c r="F56" s="304">
        <v>29119</v>
      </c>
      <c r="G56" s="303">
        <f>'2026 Sum_Fall Order Form V9'!$Q$23</f>
        <v>0</v>
      </c>
      <c r="H56" s="303">
        <f>'2026 Sum_Fall Order Form V9'!$Q$23</f>
        <v>0</v>
      </c>
      <c r="I56" s="304">
        <f>'2026 Sum_Fall Order Form V9'!$Q$69</f>
        <v>0</v>
      </c>
      <c r="K56" s="303">
        <f>'2026 Sum_Fall Order Form V9'!$T$23</f>
        <v>0</v>
      </c>
      <c r="L56" s="303">
        <f>'2026 Sum_Fall Order Form V9'!$T$23</f>
        <v>0</v>
      </c>
      <c r="M56" s="304">
        <f>'2026 Sum_Fall Order Form V9'!$T$69</f>
        <v>0</v>
      </c>
      <c r="O56" s="303">
        <f>'2026 Sum_Fall Order Form V9'!$W$23</f>
        <v>0</v>
      </c>
      <c r="P56" s="303">
        <f>'2026 Sum_Fall Order Form V9'!$W$23</f>
        <v>0</v>
      </c>
      <c r="Q56" s="304">
        <f>'2026 Sum_Fall Order Form V9'!$W$69</f>
        <v>0</v>
      </c>
      <c r="S56" s="303">
        <f>'2026 Sum_Fall Order Form V9'!$Z$23</f>
        <v>0</v>
      </c>
      <c r="T56" s="303">
        <f>'2026 Sum_Fall Order Form V9'!$Z$23</f>
        <v>0</v>
      </c>
      <c r="U56" s="304">
        <f>'2026 Sum_Fall Order Form V9'!$Z$69</f>
        <v>0</v>
      </c>
      <c r="W56" s="305">
        <f>'2026 Sum_Fall Order Form V9'!$K$69</f>
        <v>46237</v>
      </c>
      <c r="X56" s="305">
        <f>'2026 Sum_Fall Order Form V9'!$N$69</f>
        <v>46265</v>
      </c>
      <c r="Z56" s="304">
        <f>'2026 Sum_Fall Order Form V9'!$BT$69</f>
        <v>8</v>
      </c>
    </row>
    <row r="57" spans="1:26">
      <c r="A57" s="304">
        <v>56</v>
      </c>
      <c r="C57" s="302">
        <f>'2026 Sum_Fall Order Form V9'!$F$18</f>
        <v>0</v>
      </c>
      <c r="D57" s="225" t="s">
        <v>138</v>
      </c>
      <c r="E57" s="343" t="s">
        <v>520</v>
      </c>
      <c r="F57" s="304">
        <v>29242</v>
      </c>
      <c r="G57" s="303">
        <f>'2026 Sum_Fall Order Form V9'!$Q$23</f>
        <v>0</v>
      </c>
      <c r="H57" s="303">
        <f>'2026 Sum_Fall Order Form V9'!$Q$23</f>
        <v>0</v>
      </c>
      <c r="I57" s="304">
        <f>'2026 Sum_Fall Order Form V9'!$R$69</f>
        <v>0</v>
      </c>
      <c r="K57" s="303">
        <f>'2026 Sum_Fall Order Form V9'!$T$23</f>
        <v>0</v>
      </c>
      <c r="L57" s="303">
        <f>'2026 Sum_Fall Order Form V9'!$T$23</f>
        <v>0</v>
      </c>
      <c r="M57" s="304">
        <f>'2026 Sum_Fall Order Form V9'!$U$69</f>
        <v>0</v>
      </c>
      <c r="O57" s="303">
        <f>'2026 Sum_Fall Order Form V9'!$W$23</f>
        <v>0</v>
      </c>
      <c r="P57" s="303">
        <f>'2026 Sum_Fall Order Form V9'!$W$23</f>
        <v>0</v>
      </c>
      <c r="Q57" s="304">
        <f>'2026 Sum_Fall Order Form V9'!$X$69</f>
        <v>0</v>
      </c>
      <c r="S57" s="303">
        <f>'2026 Sum_Fall Order Form V9'!$Z$23</f>
        <v>0</v>
      </c>
      <c r="T57" s="303">
        <f>'2026 Sum_Fall Order Form V9'!$Z$23</f>
        <v>0</v>
      </c>
      <c r="U57" s="304">
        <f>'2026 Sum_Fall Order Form V9'!$AA$69</f>
        <v>0</v>
      </c>
      <c r="W57" s="305"/>
      <c r="X57" s="305"/>
      <c r="Z57" s="304"/>
    </row>
    <row r="58" spans="1:26">
      <c r="A58" s="304">
        <v>57</v>
      </c>
      <c r="C58" s="302">
        <f>'2026 Sum_Fall Order Form V9'!$F$18</f>
        <v>0</v>
      </c>
      <c r="D58" s="225" t="s">
        <v>139</v>
      </c>
      <c r="E58" s="345">
        <v>1716557</v>
      </c>
      <c r="F58" s="304">
        <v>5491</v>
      </c>
      <c r="G58" s="303">
        <f>'2026 Sum_Fall Order Form V9'!$Q$23</f>
        <v>0</v>
      </c>
      <c r="H58" s="303">
        <f>'2026 Sum_Fall Order Form V9'!$Q$23</f>
        <v>0</v>
      </c>
      <c r="I58" s="304">
        <f>'2026 Sum_Fall Order Form V9'!$Q$70</f>
        <v>0</v>
      </c>
      <c r="J58" s="304"/>
      <c r="K58" s="303">
        <f>'2026 Sum_Fall Order Form V9'!$T$23</f>
        <v>0</v>
      </c>
      <c r="L58" s="303">
        <f>'2026 Sum_Fall Order Form V9'!$T$23</f>
        <v>0</v>
      </c>
      <c r="M58" s="304">
        <f>'2026 Sum_Fall Order Form V9'!$T$70</f>
        <v>0</v>
      </c>
      <c r="N58" s="304"/>
      <c r="O58" s="303">
        <f>'2026 Sum_Fall Order Form V9'!$W$23</f>
        <v>0</v>
      </c>
      <c r="P58" s="303">
        <f>'2026 Sum_Fall Order Form V9'!$W$23</f>
        <v>0</v>
      </c>
      <c r="Q58" s="304">
        <f>'2026 Sum_Fall Order Form V9'!$W$70</f>
        <v>0</v>
      </c>
      <c r="R58" s="304"/>
      <c r="S58" s="303">
        <f>'2026 Sum_Fall Order Form V9'!$Z$23</f>
        <v>0</v>
      </c>
      <c r="T58" s="303">
        <f>'2026 Sum_Fall Order Form V9'!$Z$23</f>
        <v>0</v>
      </c>
      <c r="U58" s="304">
        <f>'2026 Sum_Fall Order Form V9'!$Z$70</f>
        <v>0</v>
      </c>
      <c r="V58" s="304"/>
      <c r="W58" s="305">
        <f>'2026 Sum_Fall Order Form V9'!$K$70</f>
        <v>46237</v>
      </c>
      <c r="X58" s="305">
        <f>'2026 Sum_Fall Order Form V9'!$N$70</f>
        <v>46265</v>
      </c>
      <c r="Z58" s="304">
        <f>'2026 Sum_Fall Order Form V9'!$BT$70</f>
        <v>7</v>
      </c>
    </row>
    <row r="59" spans="1:26">
      <c r="A59" s="304">
        <v>58</v>
      </c>
      <c r="C59" s="302">
        <f>'2026 Sum_Fall Order Form V9'!$F$18</f>
        <v>0</v>
      </c>
      <c r="D59" s="225" t="s">
        <v>139</v>
      </c>
      <c r="E59" s="343" t="s">
        <v>521</v>
      </c>
      <c r="F59" s="304">
        <v>5606</v>
      </c>
      <c r="G59" s="303">
        <f>'2026 Sum_Fall Order Form V9'!$Q$23</f>
        <v>0</v>
      </c>
      <c r="H59" s="303">
        <f>'2026 Sum_Fall Order Form V9'!$Q$23</f>
        <v>0</v>
      </c>
      <c r="I59" s="304">
        <f>'2026 Sum_Fall Order Form V9'!$R$70</f>
        <v>0</v>
      </c>
      <c r="J59" s="304"/>
      <c r="K59" s="303">
        <f>'2026 Sum_Fall Order Form V9'!$T$23</f>
        <v>0</v>
      </c>
      <c r="L59" s="303">
        <f>'2026 Sum_Fall Order Form V9'!$T$23</f>
        <v>0</v>
      </c>
      <c r="M59" s="304">
        <f>'2026 Sum_Fall Order Form V9'!$U$70</f>
        <v>0</v>
      </c>
      <c r="N59" s="304"/>
      <c r="O59" s="303">
        <f>'2026 Sum_Fall Order Form V9'!$W$23</f>
        <v>0</v>
      </c>
      <c r="P59" s="303">
        <f>'2026 Sum_Fall Order Form V9'!$W$23</f>
        <v>0</v>
      </c>
      <c r="Q59" s="304">
        <f>'2026 Sum_Fall Order Form V9'!$X$70</f>
        <v>0</v>
      </c>
      <c r="R59" s="304"/>
      <c r="S59" s="303">
        <f>'2026 Sum_Fall Order Form V9'!$Z$23</f>
        <v>0</v>
      </c>
      <c r="T59" s="303">
        <f>'2026 Sum_Fall Order Form V9'!$Z$23</f>
        <v>0</v>
      </c>
      <c r="U59" s="304">
        <f>'2026 Sum_Fall Order Form V9'!$AA$70</f>
        <v>0</v>
      </c>
      <c r="V59" s="304"/>
      <c r="W59" s="305"/>
      <c r="X59" s="305"/>
      <c r="Z59" s="304"/>
    </row>
    <row r="60" spans="1:26">
      <c r="A60" s="304">
        <v>59</v>
      </c>
      <c r="C60" s="302">
        <f>'2026 Sum_Fall Order Form V9'!$F$18</f>
        <v>0</v>
      </c>
      <c r="D60" s="225" t="s">
        <v>141</v>
      </c>
      <c r="E60" s="345">
        <v>1716577</v>
      </c>
      <c r="F60" s="304">
        <v>29120</v>
      </c>
      <c r="G60" s="303">
        <f>'2026 Sum_Fall Order Form V9'!$Q$23</f>
        <v>0</v>
      </c>
      <c r="H60" s="303">
        <f>'2026 Sum_Fall Order Form V9'!$Q$23</f>
        <v>0</v>
      </c>
      <c r="I60" s="304">
        <f>'2026 Sum_Fall Order Form V9'!$Q$71</f>
        <v>0</v>
      </c>
      <c r="J60" s="304"/>
      <c r="K60" s="303">
        <f>'2026 Sum_Fall Order Form V9'!$T$23</f>
        <v>0</v>
      </c>
      <c r="L60" s="303">
        <f>'2026 Sum_Fall Order Form V9'!$T$23</f>
        <v>0</v>
      </c>
      <c r="M60" s="304">
        <f>'2026 Sum_Fall Order Form V9'!$T$71</f>
        <v>0</v>
      </c>
      <c r="N60" s="304"/>
      <c r="O60" s="303">
        <f>'2026 Sum_Fall Order Form V9'!$W$23</f>
        <v>0</v>
      </c>
      <c r="P60" s="303">
        <f>'2026 Sum_Fall Order Form V9'!$W$23</f>
        <v>0</v>
      </c>
      <c r="Q60" s="304">
        <f>'2026 Sum_Fall Order Form V9'!$W$71</f>
        <v>0</v>
      </c>
      <c r="R60" s="304"/>
      <c r="S60" s="303">
        <f>'2026 Sum_Fall Order Form V9'!$Z$23</f>
        <v>0</v>
      </c>
      <c r="T60" s="303">
        <f>'2026 Sum_Fall Order Form V9'!$Z$23</f>
        <v>0</v>
      </c>
      <c r="U60" s="304">
        <f>'2026 Sum_Fall Order Form V9'!$Z$71</f>
        <v>0</v>
      </c>
      <c r="V60" s="304"/>
      <c r="W60" s="305">
        <f>'2026 Sum_Fall Order Form V9'!$K$71</f>
        <v>46237</v>
      </c>
      <c r="X60" s="305">
        <f>'2026 Sum_Fall Order Form V9'!$N$71</f>
        <v>46265</v>
      </c>
      <c r="Z60" s="304" t="str">
        <f>'2026 Sum_Fall Order Form V9'!$BT$71</f>
        <v>S/O</v>
      </c>
    </row>
    <row r="61" spans="1:26">
      <c r="A61" s="304">
        <v>60</v>
      </c>
      <c r="C61" s="302">
        <f>'2026 Sum_Fall Order Form V9'!$F$18</f>
        <v>0</v>
      </c>
      <c r="D61" s="225" t="s">
        <v>141</v>
      </c>
      <c r="E61" s="343" t="s">
        <v>522</v>
      </c>
      <c r="F61" s="304">
        <v>29243</v>
      </c>
      <c r="G61" s="303">
        <f>'2026 Sum_Fall Order Form V9'!$Q$23</f>
        <v>0</v>
      </c>
      <c r="H61" s="303">
        <f>'2026 Sum_Fall Order Form V9'!$Q$23</f>
        <v>0</v>
      </c>
      <c r="I61" s="304">
        <f>'2026 Sum_Fall Order Form V9'!$R$71</f>
        <v>0</v>
      </c>
      <c r="J61" s="304"/>
      <c r="K61" s="303">
        <f>'2026 Sum_Fall Order Form V9'!$T$23</f>
        <v>0</v>
      </c>
      <c r="L61" s="303">
        <f>'2026 Sum_Fall Order Form V9'!$T$23</f>
        <v>0</v>
      </c>
      <c r="M61" s="304">
        <f>'2026 Sum_Fall Order Form V9'!$U$71</f>
        <v>0</v>
      </c>
      <c r="N61" s="304"/>
      <c r="O61" s="303">
        <f>'2026 Sum_Fall Order Form V9'!$W$23</f>
        <v>0</v>
      </c>
      <c r="P61" s="303">
        <f>'2026 Sum_Fall Order Form V9'!$W$23</f>
        <v>0</v>
      </c>
      <c r="Q61" s="304">
        <f>'2026 Sum_Fall Order Form V9'!$X$71</f>
        <v>0</v>
      </c>
      <c r="R61" s="304"/>
      <c r="S61" s="303">
        <f>'2026 Sum_Fall Order Form V9'!$Z$23</f>
        <v>0</v>
      </c>
      <c r="T61" s="303">
        <f>'2026 Sum_Fall Order Form V9'!$Z$23</f>
        <v>0</v>
      </c>
      <c r="U61" s="304">
        <f>'2026 Sum_Fall Order Form V9'!$AA$71</f>
        <v>0</v>
      </c>
      <c r="V61" s="304"/>
      <c r="W61" s="305"/>
      <c r="X61" s="305"/>
      <c r="Z61" s="304"/>
    </row>
    <row r="62" spans="1:26">
      <c r="A62" s="304">
        <v>61</v>
      </c>
      <c r="C62" s="302">
        <f>'2026 Sum_Fall Order Form V9'!$F$18</f>
        <v>0</v>
      </c>
      <c r="D62" s="225" t="s">
        <v>142</v>
      </c>
      <c r="E62" s="345">
        <v>1716597</v>
      </c>
      <c r="F62" s="304">
        <v>29121</v>
      </c>
      <c r="G62" s="303">
        <f>'2026 Sum_Fall Order Form V9'!$Q$23</f>
        <v>0</v>
      </c>
      <c r="H62" s="303">
        <f>'2026 Sum_Fall Order Form V9'!$Q$23</f>
        <v>0</v>
      </c>
      <c r="I62" s="304">
        <f>'2026 Sum_Fall Order Form V9'!$Q$72</f>
        <v>0</v>
      </c>
      <c r="J62" s="304"/>
      <c r="K62" s="303">
        <f>'2026 Sum_Fall Order Form V9'!$T$23</f>
        <v>0</v>
      </c>
      <c r="L62" s="303">
        <f>'2026 Sum_Fall Order Form V9'!$T$23</f>
        <v>0</v>
      </c>
      <c r="M62" s="304">
        <f>'2026 Sum_Fall Order Form V9'!$T$72</f>
        <v>0</v>
      </c>
      <c r="N62" s="304"/>
      <c r="O62" s="303">
        <f>'2026 Sum_Fall Order Form V9'!$W$23</f>
        <v>0</v>
      </c>
      <c r="P62" s="303">
        <f>'2026 Sum_Fall Order Form V9'!$W$23</f>
        <v>0</v>
      </c>
      <c r="Q62" s="304">
        <f>'2026 Sum_Fall Order Form V9'!$W$72</f>
        <v>0</v>
      </c>
      <c r="R62" s="304"/>
      <c r="S62" s="303">
        <f>'2026 Sum_Fall Order Form V9'!$Z$23</f>
        <v>0</v>
      </c>
      <c r="T62" s="303">
        <f>'2026 Sum_Fall Order Form V9'!$Z$23</f>
        <v>0</v>
      </c>
      <c r="U62" s="304">
        <f>'2026 Sum_Fall Order Form V9'!$Z$72</f>
        <v>0</v>
      </c>
      <c r="V62" s="304"/>
      <c r="W62" s="305">
        <f>'2026 Sum_Fall Order Form V9'!$K$72</f>
        <v>46237</v>
      </c>
      <c r="X62" s="305">
        <f>'2026 Sum_Fall Order Form V9'!$N$72</f>
        <v>46265</v>
      </c>
      <c r="Z62" s="304">
        <f>'2026 Sum_Fall Order Form V9'!$BT$72</f>
        <v>12</v>
      </c>
    </row>
    <row r="63" spans="1:26">
      <c r="A63" s="304">
        <v>62</v>
      </c>
      <c r="C63" s="302">
        <f>'2026 Sum_Fall Order Form V9'!$F$18</f>
        <v>0</v>
      </c>
      <c r="D63" s="225" t="s">
        <v>142</v>
      </c>
      <c r="E63" s="343" t="s">
        <v>523</v>
      </c>
      <c r="F63" s="304">
        <v>29244</v>
      </c>
      <c r="G63" s="303">
        <f>'2026 Sum_Fall Order Form V9'!$Q$23</f>
        <v>0</v>
      </c>
      <c r="H63" s="303">
        <f>'2026 Sum_Fall Order Form V9'!$Q$23</f>
        <v>0</v>
      </c>
      <c r="I63" s="304">
        <f>'2026 Sum_Fall Order Form V9'!$R$72</f>
        <v>0</v>
      </c>
      <c r="J63" s="304"/>
      <c r="K63" s="303">
        <f>'2026 Sum_Fall Order Form V9'!$T$23</f>
        <v>0</v>
      </c>
      <c r="L63" s="303">
        <f>'2026 Sum_Fall Order Form V9'!$T$23</f>
        <v>0</v>
      </c>
      <c r="M63" s="304">
        <f>'2026 Sum_Fall Order Form V9'!$U$72</f>
        <v>0</v>
      </c>
      <c r="N63" s="304"/>
      <c r="O63" s="303">
        <f>'2026 Sum_Fall Order Form V9'!$W$23</f>
        <v>0</v>
      </c>
      <c r="P63" s="303">
        <f>'2026 Sum_Fall Order Form V9'!$W$23</f>
        <v>0</v>
      </c>
      <c r="Q63" s="304">
        <f>'2026 Sum_Fall Order Form V9'!$X$72</f>
        <v>0</v>
      </c>
      <c r="R63" s="304"/>
      <c r="S63" s="303">
        <f>'2026 Sum_Fall Order Form V9'!$Z$23</f>
        <v>0</v>
      </c>
      <c r="T63" s="303">
        <f>'2026 Sum_Fall Order Form V9'!$Z$23</f>
        <v>0</v>
      </c>
      <c r="U63" s="304">
        <f>'2026 Sum_Fall Order Form V9'!$AA$72</f>
        <v>0</v>
      </c>
      <c r="V63" s="304"/>
      <c r="W63" s="305"/>
      <c r="X63" s="305"/>
      <c r="Z63" s="304"/>
    </row>
    <row r="64" spans="1:26">
      <c r="A64" s="304">
        <v>63</v>
      </c>
      <c r="C64" s="302">
        <f>'2026 Sum_Fall Order Form V9'!$F$18</f>
        <v>0</v>
      </c>
      <c r="D64" s="225" t="s">
        <v>143</v>
      </c>
      <c r="E64" s="345">
        <v>1716237</v>
      </c>
      <c r="F64" s="304">
        <v>5485</v>
      </c>
      <c r="G64" s="303">
        <f>'2026 Sum_Fall Order Form V9'!$Q$23</f>
        <v>0</v>
      </c>
      <c r="H64" s="303">
        <f>'2026 Sum_Fall Order Form V9'!$Q$23</f>
        <v>0</v>
      </c>
      <c r="I64" s="304">
        <f>'2026 Sum_Fall Order Form V9'!$Q$73</f>
        <v>0</v>
      </c>
      <c r="J64" s="304"/>
      <c r="K64" s="303">
        <f>'2026 Sum_Fall Order Form V9'!$T$23</f>
        <v>0</v>
      </c>
      <c r="L64" s="303">
        <f>'2026 Sum_Fall Order Form V9'!$T$23</f>
        <v>0</v>
      </c>
      <c r="M64" s="304">
        <f>'2026 Sum_Fall Order Form V9'!$T$73</f>
        <v>0</v>
      </c>
      <c r="N64" s="304"/>
      <c r="O64" s="303">
        <f>'2026 Sum_Fall Order Form V9'!$W$23</f>
        <v>0</v>
      </c>
      <c r="P64" s="303">
        <f>'2026 Sum_Fall Order Form V9'!$W$23</f>
        <v>0</v>
      </c>
      <c r="Q64" s="304">
        <f>'2026 Sum_Fall Order Form V9'!$W$73</f>
        <v>0</v>
      </c>
      <c r="R64" s="304"/>
      <c r="S64" s="303">
        <f>'2026 Sum_Fall Order Form V9'!$Z$23</f>
        <v>0</v>
      </c>
      <c r="T64" s="303">
        <f>'2026 Sum_Fall Order Form V9'!$Z$23</f>
        <v>0</v>
      </c>
      <c r="U64" s="304">
        <f>'2026 Sum_Fall Order Form V9'!$Z$73</f>
        <v>0</v>
      </c>
      <c r="V64" s="304"/>
      <c r="W64" s="305">
        <f>'2026 Sum_Fall Order Form V9'!$K$73</f>
        <v>46237</v>
      </c>
      <c r="X64" s="305">
        <f>'2026 Sum_Fall Order Form V9'!$N$73</f>
        <v>46265</v>
      </c>
      <c r="Z64" s="304" t="str">
        <f>'2026 Sum_Fall Order Form V9'!$BT$73</f>
        <v>S/O</v>
      </c>
    </row>
    <row r="65" spans="1:26">
      <c r="A65" s="304">
        <v>64</v>
      </c>
      <c r="C65" s="302">
        <f>'2026 Sum_Fall Order Form V9'!$F$18</f>
        <v>0</v>
      </c>
      <c r="D65" s="225" t="s">
        <v>143</v>
      </c>
      <c r="E65" s="343" t="s">
        <v>524</v>
      </c>
      <c r="F65" s="304">
        <v>5601</v>
      </c>
      <c r="G65" s="303">
        <f>'2026 Sum_Fall Order Form V9'!$Q$23</f>
        <v>0</v>
      </c>
      <c r="H65" s="303">
        <f>'2026 Sum_Fall Order Form V9'!$Q$23</f>
        <v>0</v>
      </c>
      <c r="I65" s="304">
        <f>'2026 Sum_Fall Order Form V9'!$R$73</f>
        <v>0</v>
      </c>
      <c r="J65" s="304"/>
      <c r="K65" s="303">
        <f>'2026 Sum_Fall Order Form V9'!$T$23</f>
        <v>0</v>
      </c>
      <c r="L65" s="303">
        <f>'2026 Sum_Fall Order Form V9'!$T$23</f>
        <v>0</v>
      </c>
      <c r="M65" s="304">
        <f>'2026 Sum_Fall Order Form V9'!$U$73</f>
        <v>0</v>
      </c>
      <c r="N65" s="304"/>
      <c r="O65" s="303">
        <f>'2026 Sum_Fall Order Form V9'!$W$23</f>
        <v>0</v>
      </c>
      <c r="P65" s="303">
        <f>'2026 Sum_Fall Order Form V9'!$W$23</f>
        <v>0</v>
      </c>
      <c r="Q65" s="304">
        <f>'2026 Sum_Fall Order Form V9'!$X$73</f>
        <v>0</v>
      </c>
      <c r="R65" s="304"/>
      <c r="S65" s="303">
        <f>'2026 Sum_Fall Order Form V9'!$Z$23</f>
        <v>0</v>
      </c>
      <c r="T65" s="303">
        <f>'2026 Sum_Fall Order Form V9'!$Z$23</f>
        <v>0</v>
      </c>
      <c r="U65" s="304">
        <f>'2026 Sum_Fall Order Form V9'!$AA$73</f>
        <v>0</v>
      </c>
      <c r="V65" s="304"/>
      <c r="W65" s="305"/>
      <c r="X65" s="305"/>
      <c r="Z65" s="304"/>
    </row>
    <row r="66" spans="1:26">
      <c r="A66" s="304">
        <v>65</v>
      </c>
      <c r="C66" s="302">
        <f>'2026 Sum_Fall Order Form V9'!$F$18</f>
        <v>0</v>
      </c>
      <c r="D66" s="225" t="s">
        <v>144</v>
      </c>
      <c r="E66" s="345">
        <v>1716377</v>
      </c>
      <c r="F66" s="304">
        <v>5486</v>
      </c>
      <c r="G66" s="303">
        <f>'2026 Sum_Fall Order Form V9'!$Q$23</f>
        <v>0</v>
      </c>
      <c r="H66" s="303">
        <f>'2026 Sum_Fall Order Form V9'!$Q$23</f>
        <v>0</v>
      </c>
      <c r="I66" s="304">
        <f>'2026 Sum_Fall Order Form V9'!$Q$74</f>
        <v>0</v>
      </c>
      <c r="J66" s="304"/>
      <c r="K66" s="303">
        <f>'2026 Sum_Fall Order Form V9'!$T$23</f>
        <v>0</v>
      </c>
      <c r="L66" s="303">
        <f>'2026 Sum_Fall Order Form V9'!$T$23</f>
        <v>0</v>
      </c>
      <c r="M66" s="304">
        <f>'2026 Sum_Fall Order Form V9'!$T$74</f>
        <v>0</v>
      </c>
      <c r="N66" s="304"/>
      <c r="O66" s="303">
        <f>'2026 Sum_Fall Order Form V9'!$W$23</f>
        <v>0</v>
      </c>
      <c r="P66" s="303">
        <f>'2026 Sum_Fall Order Form V9'!$W$23</f>
        <v>0</v>
      </c>
      <c r="Q66" s="304">
        <f>'2026 Sum_Fall Order Form V9'!$W$74</f>
        <v>0</v>
      </c>
      <c r="R66" s="304"/>
      <c r="S66" s="303">
        <f>'2026 Sum_Fall Order Form V9'!$Z$23</f>
        <v>0</v>
      </c>
      <c r="T66" s="303">
        <f>'2026 Sum_Fall Order Form V9'!$Z$23</f>
        <v>0</v>
      </c>
      <c r="U66" s="304">
        <f>'2026 Sum_Fall Order Form V9'!$Z$74</f>
        <v>0</v>
      </c>
      <c r="V66" s="304"/>
      <c r="W66" s="305">
        <f>'2026 Sum_Fall Order Form V9'!$K$74</f>
        <v>46237</v>
      </c>
      <c r="X66" s="305">
        <f>'2026 Sum_Fall Order Form V9'!$N$74</f>
        <v>46265</v>
      </c>
      <c r="Z66" s="304" t="str">
        <f>'2026 Sum_Fall Order Form V9'!$BT$74</f>
        <v>S/O</v>
      </c>
    </row>
    <row r="67" spans="1:26">
      <c r="A67" s="304">
        <v>66</v>
      </c>
      <c r="C67" s="302">
        <f>'2026 Sum_Fall Order Form V9'!$F$18</f>
        <v>0</v>
      </c>
      <c r="D67" s="225" t="s">
        <v>144</v>
      </c>
      <c r="E67" s="343" t="s">
        <v>525</v>
      </c>
      <c r="F67" s="304">
        <v>5602</v>
      </c>
      <c r="G67" s="303">
        <f>'2026 Sum_Fall Order Form V9'!$Q$23</f>
        <v>0</v>
      </c>
      <c r="H67" s="303">
        <f>'2026 Sum_Fall Order Form V9'!$Q$23</f>
        <v>0</v>
      </c>
      <c r="I67" s="304">
        <f>'2026 Sum_Fall Order Form V9'!$R$74</f>
        <v>0</v>
      </c>
      <c r="J67" s="304"/>
      <c r="K67" s="303">
        <f>'2026 Sum_Fall Order Form V9'!$T$23</f>
        <v>0</v>
      </c>
      <c r="L67" s="303">
        <f>'2026 Sum_Fall Order Form V9'!$T$23</f>
        <v>0</v>
      </c>
      <c r="M67" s="304">
        <f>'2026 Sum_Fall Order Form V9'!$U$74</f>
        <v>0</v>
      </c>
      <c r="N67" s="304"/>
      <c r="O67" s="303">
        <f>'2026 Sum_Fall Order Form V9'!$W$23</f>
        <v>0</v>
      </c>
      <c r="P67" s="303">
        <f>'2026 Sum_Fall Order Form V9'!$W$23</f>
        <v>0</v>
      </c>
      <c r="Q67" s="304">
        <f>'2026 Sum_Fall Order Form V9'!$X$74</f>
        <v>0</v>
      </c>
      <c r="R67" s="304"/>
      <c r="S67" s="303">
        <f>'2026 Sum_Fall Order Form V9'!$Z$23</f>
        <v>0</v>
      </c>
      <c r="T67" s="303">
        <f>'2026 Sum_Fall Order Form V9'!$Z$23</f>
        <v>0</v>
      </c>
      <c r="U67" s="304">
        <f>'2026 Sum_Fall Order Form V9'!$AA$74</f>
        <v>0</v>
      </c>
      <c r="V67" s="304"/>
      <c r="W67" s="305"/>
      <c r="X67" s="305"/>
      <c r="Z67" s="304"/>
    </row>
    <row r="68" spans="1:26">
      <c r="A68" s="304">
        <v>67</v>
      </c>
      <c r="C68" s="302">
        <f>'2026 Sum_Fall Order Form V9'!$F$18</f>
        <v>0</v>
      </c>
      <c r="D68" s="225" t="s">
        <v>147</v>
      </c>
      <c r="E68" s="345">
        <v>1718300</v>
      </c>
      <c r="F68" s="304">
        <v>5294</v>
      </c>
      <c r="G68" s="303">
        <f>'2026 Sum_Fall Order Form V9'!$Q$23</f>
        <v>0</v>
      </c>
      <c r="H68" s="303">
        <f>'2026 Sum_Fall Order Form V9'!$Q$23</f>
        <v>0</v>
      </c>
      <c r="I68" s="304">
        <f>'2026 Sum_Fall Order Form V9'!$Q$76</f>
        <v>0</v>
      </c>
      <c r="K68" s="303">
        <f>'2026 Sum_Fall Order Form V9'!$T$23</f>
        <v>0</v>
      </c>
      <c r="L68" s="303">
        <f>'2026 Sum_Fall Order Form V9'!$T$23</f>
        <v>0</v>
      </c>
      <c r="M68" s="304">
        <f>'2026 Sum_Fall Order Form V9'!$T$76</f>
        <v>0</v>
      </c>
      <c r="O68" s="303">
        <f>'2026 Sum_Fall Order Form V9'!$W$23</f>
        <v>0</v>
      </c>
      <c r="P68" s="303">
        <f>'2026 Sum_Fall Order Form V9'!$W$23</f>
        <v>0</v>
      </c>
      <c r="Q68" s="304">
        <f>'2026 Sum_Fall Order Form V9'!$W$76</f>
        <v>0</v>
      </c>
      <c r="S68" s="303">
        <f>'2026 Sum_Fall Order Form V9'!$Z$23</f>
        <v>0</v>
      </c>
      <c r="T68" s="303">
        <f>'2026 Sum_Fall Order Form V9'!$Z$23</f>
        <v>0</v>
      </c>
      <c r="U68" s="304">
        <f>'2026 Sum_Fall Order Form V9'!$Z$76</f>
        <v>0</v>
      </c>
      <c r="W68" s="305">
        <f>'2026 Sum_Fall Order Form V9'!$K$76</f>
        <v>46237</v>
      </c>
      <c r="X68" s="305">
        <f>'2026 Sum_Fall Order Form V9'!$N$76</f>
        <v>46279</v>
      </c>
      <c r="Z68" s="304">
        <f>'2026 Sum_Fall Order Form V9'!$BT$76</f>
        <v>102</v>
      </c>
    </row>
    <row r="69" spans="1:26">
      <c r="A69" s="304">
        <v>68</v>
      </c>
      <c r="C69" s="302">
        <f>'2026 Sum_Fall Order Form V9'!$F$18</f>
        <v>0</v>
      </c>
      <c r="D69" s="225" t="s">
        <v>147</v>
      </c>
      <c r="E69" s="343" t="s">
        <v>526</v>
      </c>
      <c r="F69" s="304">
        <v>5777</v>
      </c>
      <c r="G69" s="303">
        <f>'2026 Sum_Fall Order Form V9'!$Q$23</f>
        <v>0</v>
      </c>
      <c r="H69" s="303">
        <f>'2026 Sum_Fall Order Form V9'!$Q$23</f>
        <v>0</v>
      </c>
      <c r="I69" s="304">
        <f>'2026 Sum_Fall Order Form V9'!$R$76</f>
        <v>0</v>
      </c>
      <c r="K69" s="303">
        <f>'2026 Sum_Fall Order Form V9'!$T$23</f>
        <v>0</v>
      </c>
      <c r="L69" s="303">
        <f>'2026 Sum_Fall Order Form V9'!$T$23</f>
        <v>0</v>
      </c>
      <c r="M69" s="304">
        <f>'2026 Sum_Fall Order Form V9'!$U$76</f>
        <v>0</v>
      </c>
      <c r="O69" s="303">
        <f>'2026 Sum_Fall Order Form V9'!$W$23</f>
        <v>0</v>
      </c>
      <c r="P69" s="303">
        <f>'2026 Sum_Fall Order Form V9'!$W$23</f>
        <v>0</v>
      </c>
      <c r="Q69" s="304">
        <f>'2026 Sum_Fall Order Form V9'!$X$76</f>
        <v>0</v>
      </c>
      <c r="S69" s="303">
        <f>'2026 Sum_Fall Order Form V9'!$Z$23</f>
        <v>0</v>
      </c>
      <c r="T69" s="303">
        <f>'2026 Sum_Fall Order Form V9'!$Z$23</f>
        <v>0</v>
      </c>
      <c r="U69" s="304">
        <f>'2026 Sum_Fall Order Form V9'!$AA$76</f>
        <v>0</v>
      </c>
      <c r="W69" s="305"/>
      <c r="X69" s="305"/>
      <c r="Z69" s="304"/>
    </row>
    <row r="70" spans="1:26">
      <c r="A70" s="304">
        <v>69</v>
      </c>
      <c r="C70" s="302">
        <f>'2026 Sum_Fall Order Form V9'!$F$18</f>
        <v>0</v>
      </c>
      <c r="D70" s="225" t="s">
        <v>149</v>
      </c>
      <c r="E70" s="345">
        <v>1718350</v>
      </c>
      <c r="F70" s="304">
        <v>5301</v>
      </c>
      <c r="G70" s="303">
        <f>'2026 Sum_Fall Order Form V9'!$Q$23</f>
        <v>0</v>
      </c>
      <c r="H70" s="303">
        <f>'2026 Sum_Fall Order Form V9'!$Q$23</f>
        <v>0</v>
      </c>
      <c r="I70" s="304">
        <f>'2026 Sum_Fall Order Form V9'!$Q$77</f>
        <v>0</v>
      </c>
      <c r="K70" s="303">
        <f>'2026 Sum_Fall Order Form V9'!$T$23</f>
        <v>0</v>
      </c>
      <c r="L70" s="303">
        <f>'2026 Sum_Fall Order Form V9'!$T$23</f>
        <v>0</v>
      </c>
      <c r="M70" s="304">
        <f>'2026 Sum_Fall Order Form V9'!$T$77</f>
        <v>0</v>
      </c>
      <c r="O70" s="303">
        <f>'2026 Sum_Fall Order Form V9'!$W$23</f>
        <v>0</v>
      </c>
      <c r="P70" s="303">
        <f>'2026 Sum_Fall Order Form V9'!$W$23</f>
        <v>0</v>
      </c>
      <c r="Q70" s="304">
        <f>'2026 Sum_Fall Order Form V9'!$W$77</f>
        <v>0</v>
      </c>
      <c r="S70" s="303">
        <f>'2026 Sum_Fall Order Form V9'!$Z$23</f>
        <v>0</v>
      </c>
      <c r="T70" s="303">
        <f>'2026 Sum_Fall Order Form V9'!$Z$23</f>
        <v>0</v>
      </c>
      <c r="U70" s="304">
        <f>'2026 Sum_Fall Order Form V9'!$Z$77</f>
        <v>0</v>
      </c>
      <c r="W70" s="305">
        <f>'2026 Sum_Fall Order Form V9'!$K$77</f>
        <v>46237</v>
      </c>
      <c r="X70" s="305">
        <f>'2026 Sum_Fall Order Form V9'!$N$77</f>
        <v>46279</v>
      </c>
      <c r="Z70" s="304">
        <f>'2026 Sum_Fall Order Form V9'!$BT$77</f>
        <v>67</v>
      </c>
    </row>
    <row r="71" spans="1:26">
      <c r="A71" s="304">
        <v>70</v>
      </c>
      <c r="C71" s="302">
        <f>'2026 Sum_Fall Order Form V9'!$F$18</f>
        <v>0</v>
      </c>
      <c r="D71" s="225" t="s">
        <v>149</v>
      </c>
      <c r="E71" s="343" t="s">
        <v>527</v>
      </c>
      <c r="F71" s="304">
        <v>5779</v>
      </c>
      <c r="G71" s="303">
        <f>'2026 Sum_Fall Order Form V9'!$Q$23</f>
        <v>0</v>
      </c>
      <c r="H71" s="303">
        <f>'2026 Sum_Fall Order Form V9'!$Q$23</f>
        <v>0</v>
      </c>
      <c r="I71" s="304">
        <f>'2026 Sum_Fall Order Form V9'!$R$77</f>
        <v>0</v>
      </c>
      <c r="K71" s="303">
        <f>'2026 Sum_Fall Order Form V9'!$T$23</f>
        <v>0</v>
      </c>
      <c r="L71" s="303">
        <f>'2026 Sum_Fall Order Form V9'!$T$23</f>
        <v>0</v>
      </c>
      <c r="M71" s="304">
        <f>'2026 Sum_Fall Order Form V9'!$U$77</f>
        <v>0</v>
      </c>
      <c r="O71" s="303">
        <f>'2026 Sum_Fall Order Form V9'!$W$23</f>
        <v>0</v>
      </c>
      <c r="P71" s="303">
        <f>'2026 Sum_Fall Order Form V9'!$W$23</f>
        <v>0</v>
      </c>
      <c r="Q71" s="304">
        <f>'2026 Sum_Fall Order Form V9'!$X$77</f>
        <v>0</v>
      </c>
      <c r="S71" s="303">
        <f>'2026 Sum_Fall Order Form V9'!$Z$23</f>
        <v>0</v>
      </c>
      <c r="T71" s="303">
        <f>'2026 Sum_Fall Order Form V9'!$Z$23</f>
        <v>0</v>
      </c>
      <c r="U71" s="304">
        <f>'2026 Sum_Fall Order Form V9'!$AA$77</f>
        <v>0</v>
      </c>
      <c r="W71" s="305"/>
      <c r="X71" s="305"/>
      <c r="Z71" s="304"/>
    </row>
    <row r="72" spans="1:26">
      <c r="A72" s="304">
        <v>71</v>
      </c>
      <c r="C72" s="302">
        <f>'2026 Sum_Fall Order Form V9'!$F$18</f>
        <v>0</v>
      </c>
      <c r="D72" s="225" t="s">
        <v>152</v>
      </c>
      <c r="E72" s="345">
        <v>1719208</v>
      </c>
      <c r="F72" s="304">
        <v>25740</v>
      </c>
      <c r="G72" s="303">
        <f>'2026 Sum_Fall Order Form V9'!$Q$23</f>
        <v>0</v>
      </c>
      <c r="H72" s="303">
        <f>'2026 Sum_Fall Order Form V9'!$Q$23</f>
        <v>0</v>
      </c>
      <c r="I72" s="304">
        <f>'2026 Sum_Fall Order Form V9'!$Q$80</f>
        <v>0</v>
      </c>
      <c r="K72" s="303">
        <f>'2026 Sum_Fall Order Form V9'!$T$23</f>
        <v>0</v>
      </c>
      <c r="L72" s="303">
        <f>'2026 Sum_Fall Order Form V9'!$T$23</f>
        <v>0</v>
      </c>
      <c r="M72" s="304">
        <f>'2026 Sum_Fall Order Form V9'!$T$80</f>
        <v>0</v>
      </c>
      <c r="O72" s="303">
        <f>'2026 Sum_Fall Order Form V9'!$W$23</f>
        <v>0</v>
      </c>
      <c r="P72" s="303">
        <f>'2026 Sum_Fall Order Form V9'!$W$23</f>
        <v>0</v>
      </c>
      <c r="Q72" s="304">
        <f>'2026 Sum_Fall Order Form V9'!$W$80</f>
        <v>0</v>
      </c>
      <c r="S72" s="303">
        <f>'2026 Sum_Fall Order Form V9'!$Z$23</f>
        <v>0</v>
      </c>
      <c r="T72" s="303">
        <f>'2026 Sum_Fall Order Form V9'!$Z$23</f>
        <v>0</v>
      </c>
      <c r="U72" s="304">
        <f>'2026 Sum_Fall Order Form V9'!$Z$80</f>
        <v>0</v>
      </c>
      <c r="W72" s="305">
        <f>'2026 Sum_Fall Order Form V9'!$K$80</f>
        <v>46174</v>
      </c>
      <c r="X72" s="305">
        <f>'2026 Sum_Fall Order Form V9'!$N$80</f>
        <v>46265</v>
      </c>
      <c r="Z72" s="304">
        <f>'2026 Sum_Fall Order Form V9'!$BT$80</f>
        <v>16</v>
      </c>
    </row>
    <row r="73" spans="1:26">
      <c r="A73" s="304">
        <v>72</v>
      </c>
      <c r="C73" s="302">
        <f>'2026 Sum_Fall Order Form V9'!$F$18</f>
        <v>0</v>
      </c>
      <c r="D73" s="225" t="s">
        <v>152</v>
      </c>
      <c r="E73" s="343" t="s">
        <v>528</v>
      </c>
      <c r="F73" s="304">
        <v>25798</v>
      </c>
      <c r="G73" s="303">
        <f>'2026 Sum_Fall Order Form V9'!$Q$23</f>
        <v>0</v>
      </c>
      <c r="H73" s="303">
        <f>'2026 Sum_Fall Order Form V9'!$Q$23</f>
        <v>0</v>
      </c>
      <c r="I73" s="304">
        <f>'2026 Sum_Fall Order Form V9'!$R$80</f>
        <v>0</v>
      </c>
      <c r="K73" s="303">
        <f>'2026 Sum_Fall Order Form V9'!$T$23</f>
        <v>0</v>
      </c>
      <c r="L73" s="303">
        <f>'2026 Sum_Fall Order Form V9'!$T$23</f>
        <v>0</v>
      </c>
      <c r="M73" s="304">
        <f>'2026 Sum_Fall Order Form V9'!$U$80</f>
        <v>0</v>
      </c>
      <c r="O73" s="303">
        <f>'2026 Sum_Fall Order Form V9'!$W$23</f>
        <v>0</v>
      </c>
      <c r="P73" s="303">
        <f>'2026 Sum_Fall Order Form V9'!$W$23</f>
        <v>0</v>
      </c>
      <c r="Q73" s="304">
        <f>'2026 Sum_Fall Order Form V9'!$X$80</f>
        <v>0</v>
      </c>
      <c r="S73" s="303">
        <f>'2026 Sum_Fall Order Form V9'!$Z$23</f>
        <v>0</v>
      </c>
      <c r="T73" s="303">
        <f>'2026 Sum_Fall Order Form V9'!$Z$23</f>
        <v>0</v>
      </c>
      <c r="U73" s="304">
        <f>'2026 Sum_Fall Order Form V9'!$AA$80</f>
        <v>0</v>
      </c>
      <c r="W73" s="305"/>
      <c r="X73" s="305"/>
      <c r="Z73" s="304"/>
    </row>
    <row r="74" spans="1:26">
      <c r="A74" s="304">
        <v>73</v>
      </c>
      <c r="C74" s="302">
        <f>'2026 Sum_Fall Order Form V9'!$F$18</f>
        <v>0</v>
      </c>
      <c r="D74" s="225" t="s">
        <v>154</v>
      </c>
      <c r="E74" s="345">
        <v>1719228</v>
      </c>
      <c r="F74" s="304">
        <v>25741</v>
      </c>
      <c r="G74" s="303">
        <f>'2026 Sum_Fall Order Form V9'!$Q$23</f>
        <v>0</v>
      </c>
      <c r="H74" s="303">
        <f>'2026 Sum_Fall Order Form V9'!$Q$23</f>
        <v>0</v>
      </c>
      <c r="I74" s="304">
        <f>'2026 Sum_Fall Order Form V9'!$Q$81</f>
        <v>0</v>
      </c>
      <c r="K74" s="303">
        <f>'2026 Sum_Fall Order Form V9'!$T$23</f>
        <v>0</v>
      </c>
      <c r="L74" s="303">
        <f>'2026 Sum_Fall Order Form V9'!$T$23</f>
        <v>0</v>
      </c>
      <c r="M74" s="304">
        <f>'2026 Sum_Fall Order Form V9'!$T$81</f>
        <v>0</v>
      </c>
      <c r="O74" s="303">
        <f>'2026 Sum_Fall Order Form V9'!$W$23</f>
        <v>0</v>
      </c>
      <c r="P74" s="303">
        <f>'2026 Sum_Fall Order Form V9'!$W$23</f>
        <v>0</v>
      </c>
      <c r="Q74" s="304">
        <f>'2026 Sum_Fall Order Form V9'!$W$81</f>
        <v>0</v>
      </c>
      <c r="S74" s="303">
        <f>'2026 Sum_Fall Order Form V9'!$Z$23</f>
        <v>0</v>
      </c>
      <c r="T74" s="303">
        <f>'2026 Sum_Fall Order Form V9'!$Z$23</f>
        <v>0</v>
      </c>
      <c r="U74" s="304">
        <f>'2026 Sum_Fall Order Form V9'!$Z$81</f>
        <v>0</v>
      </c>
      <c r="W74" s="305">
        <f>'2026 Sum_Fall Order Form V9'!$K$81</f>
        <v>46174</v>
      </c>
      <c r="X74" s="305">
        <f>'2026 Sum_Fall Order Form V9'!$N$81</f>
        <v>46265</v>
      </c>
      <c r="Z74" s="304">
        <f>'2026 Sum_Fall Order Form V9'!$BT$81</f>
        <v>13</v>
      </c>
    </row>
    <row r="75" spans="1:26">
      <c r="A75" s="304">
        <v>74</v>
      </c>
      <c r="C75" s="302">
        <f>'2026 Sum_Fall Order Form V9'!$F$18</f>
        <v>0</v>
      </c>
      <c r="D75" s="225" t="s">
        <v>154</v>
      </c>
      <c r="E75" s="343" t="s">
        <v>529</v>
      </c>
      <c r="F75" s="304">
        <v>25799</v>
      </c>
      <c r="G75" s="303">
        <f>'2026 Sum_Fall Order Form V9'!$Q$23</f>
        <v>0</v>
      </c>
      <c r="H75" s="303">
        <f>'2026 Sum_Fall Order Form V9'!$Q$23</f>
        <v>0</v>
      </c>
      <c r="I75" s="304">
        <f>'2026 Sum_Fall Order Form V9'!$R$81</f>
        <v>0</v>
      </c>
      <c r="K75" s="303">
        <f>'2026 Sum_Fall Order Form V9'!$T$23</f>
        <v>0</v>
      </c>
      <c r="L75" s="303">
        <f>'2026 Sum_Fall Order Form V9'!$T$23</f>
        <v>0</v>
      </c>
      <c r="M75" s="304">
        <f>'2026 Sum_Fall Order Form V9'!$U$81</f>
        <v>0</v>
      </c>
      <c r="O75" s="303">
        <f>'2026 Sum_Fall Order Form V9'!$W$23</f>
        <v>0</v>
      </c>
      <c r="P75" s="303">
        <f>'2026 Sum_Fall Order Form V9'!$W$23</f>
        <v>0</v>
      </c>
      <c r="Q75" s="304">
        <f>'2026 Sum_Fall Order Form V9'!$X$81</f>
        <v>0</v>
      </c>
      <c r="S75" s="303">
        <f>'2026 Sum_Fall Order Form V9'!$Z$23</f>
        <v>0</v>
      </c>
      <c r="T75" s="303">
        <f>'2026 Sum_Fall Order Form V9'!$Z$23</f>
        <v>0</v>
      </c>
      <c r="U75" s="304">
        <f>'2026 Sum_Fall Order Form V9'!$AA$81</f>
        <v>0</v>
      </c>
      <c r="W75" s="305"/>
      <c r="X75" s="305"/>
      <c r="Z75" s="304"/>
    </row>
    <row r="76" spans="1:26">
      <c r="A76" s="304">
        <v>75</v>
      </c>
      <c r="C76" s="302">
        <f>'2026 Sum_Fall Order Form V9'!$F$18</f>
        <v>0</v>
      </c>
      <c r="D76" s="225" t="s">
        <v>155</v>
      </c>
      <c r="E76" s="345">
        <v>1718838</v>
      </c>
      <c r="F76" s="304">
        <v>5396</v>
      </c>
      <c r="G76" s="303">
        <f>'2026 Sum_Fall Order Form V9'!$Q$23</f>
        <v>0</v>
      </c>
      <c r="H76" s="303">
        <f>'2026 Sum_Fall Order Form V9'!$Q$23</f>
        <v>0</v>
      </c>
      <c r="I76" s="304">
        <f>'2026 Sum_Fall Order Form V9'!$Q$82</f>
        <v>0</v>
      </c>
      <c r="K76" s="303">
        <f>'2026 Sum_Fall Order Form V9'!$T$23</f>
        <v>0</v>
      </c>
      <c r="L76" s="303">
        <f>'2026 Sum_Fall Order Form V9'!$T$23</f>
        <v>0</v>
      </c>
      <c r="M76" s="304">
        <f>'2026 Sum_Fall Order Form V9'!$T$82</f>
        <v>0</v>
      </c>
      <c r="O76" s="303">
        <f>'2026 Sum_Fall Order Form V9'!$W$23</f>
        <v>0</v>
      </c>
      <c r="P76" s="303">
        <f>'2026 Sum_Fall Order Form V9'!$W$23</f>
        <v>0</v>
      </c>
      <c r="Q76" s="304">
        <f>'2026 Sum_Fall Order Form V9'!$W$82</f>
        <v>0</v>
      </c>
      <c r="S76" s="303">
        <f>'2026 Sum_Fall Order Form V9'!$Z$23</f>
        <v>0</v>
      </c>
      <c r="T76" s="303">
        <f>'2026 Sum_Fall Order Form V9'!$Z$23</f>
        <v>0</v>
      </c>
      <c r="U76" s="304">
        <f>'2026 Sum_Fall Order Form V9'!$Z$82</f>
        <v>0</v>
      </c>
      <c r="W76" s="305">
        <f>'2026 Sum_Fall Order Form V9'!$K$82</f>
        <v>46174</v>
      </c>
      <c r="X76" s="305">
        <f>'2026 Sum_Fall Order Form V9'!$N$82</f>
        <v>46265</v>
      </c>
      <c r="Z76" s="304">
        <f>'2026 Sum_Fall Order Form V9'!$BT$82</f>
        <v>23</v>
      </c>
    </row>
    <row r="77" spans="1:26">
      <c r="A77" s="304">
        <v>76</v>
      </c>
      <c r="C77" s="302">
        <f>'2026 Sum_Fall Order Form V9'!$F$18</f>
        <v>0</v>
      </c>
      <c r="D77" s="225" t="s">
        <v>155</v>
      </c>
      <c r="E77" s="343" t="s">
        <v>530</v>
      </c>
      <c r="F77" s="304">
        <v>5901</v>
      </c>
      <c r="G77" s="303">
        <f>'2026 Sum_Fall Order Form V9'!$Q$23</f>
        <v>0</v>
      </c>
      <c r="H77" s="303">
        <f>'2026 Sum_Fall Order Form V9'!$Q$23</f>
        <v>0</v>
      </c>
      <c r="I77" s="304">
        <f>'2026 Sum_Fall Order Form V9'!$R$82</f>
        <v>0</v>
      </c>
      <c r="K77" s="303">
        <f>'2026 Sum_Fall Order Form V9'!$T$23</f>
        <v>0</v>
      </c>
      <c r="L77" s="303">
        <f>'2026 Sum_Fall Order Form V9'!$T$23</f>
        <v>0</v>
      </c>
      <c r="M77" s="304">
        <f>'2026 Sum_Fall Order Form V9'!$U$82</f>
        <v>0</v>
      </c>
      <c r="O77" s="303">
        <f>'2026 Sum_Fall Order Form V9'!$W$23</f>
        <v>0</v>
      </c>
      <c r="P77" s="303">
        <f>'2026 Sum_Fall Order Form V9'!$W$23</f>
        <v>0</v>
      </c>
      <c r="Q77" s="304">
        <f>'2026 Sum_Fall Order Form V9'!$X$82</f>
        <v>0</v>
      </c>
      <c r="S77" s="303">
        <f>'2026 Sum_Fall Order Form V9'!$Z$23</f>
        <v>0</v>
      </c>
      <c r="T77" s="303">
        <f>'2026 Sum_Fall Order Form V9'!$Z$23</f>
        <v>0</v>
      </c>
      <c r="U77" s="304">
        <f>'2026 Sum_Fall Order Form V9'!$AA$82</f>
        <v>0</v>
      </c>
      <c r="W77" s="305"/>
      <c r="X77" s="305"/>
      <c r="Z77" s="304"/>
    </row>
    <row r="78" spans="1:26">
      <c r="A78" s="304">
        <v>77</v>
      </c>
      <c r="C78" s="302">
        <f>'2026 Sum_Fall Order Form V9'!$F$18</f>
        <v>0</v>
      </c>
      <c r="D78" s="225" t="s">
        <v>158</v>
      </c>
      <c r="E78" s="345">
        <v>1793108</v>
      </c>
      <c r="F78" s="304">
        <v>26711</v>
      </c>
      <c r="G78" s="303">
        <f>'2026 Sum_Fall Order Form V9'!$Q$23</f>
        <v>0</v>
      </c>
      <c r="H78" s="303">
        <f>'2026 Sum_Fall Order Form V9'!$Q$23</f>
        <v>0</v>
      </c>
      <c r="I78" s="304">
        <f>'2026 Sum_Fall Order Form V9'!$Q$84</f>
        <v>0</v>
      </c>
      <c r="K78" s="303">
        <f>'2026 Sum_Fall Order Form V9'!$T$23</f>
        <v>0</v>
      </c>
      <c r="L78" s="303">
        <f>'2026 Sum_Fall Order Form V9'!$T$23</f>
        <v>0</v>
      </c>
      <c r="M78" s="304">
        <f>'2026 Sum_Fall Order Form V9'!$T$84</f>
        <v>0</v>
      </c>
      <c r="O78" s="303">
        <f>'2026 Sum_Fall Order Form V9'!$W$23</f>
        <v>0</v>
      </c>
      <c r="P78" s="303">
        <f>'2026 Sum_Fall Order Form V9'!$W$23</f>
        <v>0</v>
      </c>
      <c r="Q78" s="304">
        <f>'2026 Sum_Fall Order Form V9'!$W$84</f>
        <v>0</v>
      </c>
      <c r="S78" s="303">
        <f>'2026 Sum_Fall Order Form V9'!$Z$23</f>
        <v>0</v>
      </c>
      <c r="T78" s="303">
        <f>'2026 Sum_Fall Order Form V9'!$Z$23</f>
        <v>0</v>
      </c>
      <c r="U78" s="304">
        <f>'2026 Sum_Fall Order Form V9'!$Z$84</f>
        <v>0</v>
      </c>
      <c r="W78" s="305">
        <f>'2026 Sum_Fall Order Form V9'!$K$84</f>
        <v>46174</v>
      </c>
      <c r="X78" s="305">
        <f>'2026 Sum_Fall Order Form V9'!$N$84</f>
        <v>46265</v>
      </c>
      <c r="Z78" s="304">
        <f>'2026 Sum_Fall Order Form V9'!$BT$84</f>
        <v>25</v>
      </c>
    </row>
    <row r="79" spans="1:26">
      <c r="A79" s="304">
        <v>78</v>
      </c>
      <c r="C79" s="302">
        <f>'2026 Sum_Fall Order Form V9'!$F$18</f>
        <v>0</v>
      </c>
      <c r="D79" s="225" t="s">
        <v>158</v>
      </c>
      <c r="E79" s="343" t="s">
        <v>531</v>
      </c>
      <c r="F79" s="304">
        <v>26733</v>
      </c>
      <c r="G79" s="303">
        <f>'2026 Sum_Fall Order Form V9'!$Q$23</f>
        <v>0</v>
      </c>
      <c r="H79" s="303">
        <f>'2026 Sum_Fall Order Form V9'!$Q$23</f>
        <v>0</v>
      </c>
      <c r="I79" s="304">
        <f>'2026 Sum_Fall Order Form V9'!$R$84</f>
        <v>0</v>
      </c>
      <c r="K79" s="303">
        <f>'2026 Sum_Fall Order Form V9'!$T$23</f>
        <v>0</v>
      </c>
      <c r="L79" s="303">
        <f>'2026 Sum_Fall Order Form V9'!$T$23</f>
        <v>0</v>
      </c>
      <c r="M79" s="304">
        <f>'2026 Sum_Fall Order Form V9'!$U$84</f>
        <v>0</v>
      </c>
      <c r="O79" s="303">
        <f>'2026 Sum_Fall Order Form V9'!$W$23</f>
        <v>0</v>
      </c>
      <c r="P79" s="303">
        <f>'2026 Sum_Fall Order Form V9'!$W$23</f>
        <v>0</v>
      </c>
      <c r="Q79" s="304">
        <f>'2026 Sum_Fall Order Form V9'!$X$84</f>
        <v>0</v>
      </c>
      <c r="S79" s="303">
        <f>'2026 Sum_Fall Order Form V9'!$Z$23</f>
        <v>0</v>
      </c>
      <c r="T79" s="303">
        <f>'2026 Sum_Fall Order Form V9'!$Z$23</f>
        <v>0</v>
      </c>
      <c r="U79" s="304">
        <f>'2026 Sum_Fall Order Form V9'!$AA$84</f>
        <v>0</v>
      </c>
      <c r="W79" s="305"/>
      <c r="X79" s="305"/>
      <c r="Z79" s="304"/>
    </row>
    <row r="80" spans="1:26">
      <c r="A80" s="304">
        <v>79</v>
      </c>
      <c r="C80" s="302">
        <f>'2026 Sum_Fall Order Form V9'!$F$18</f>
        <v>0</v>
      </c>
      <c r="D80" s="225" t="s">
        <v>159</v>
      </c>
      <c r="E80" s="345">
        <v>1793158</v>
      </c>
      <c r="F80" s="304">
        <v>26712</v>
      </c>
      <c r="G80" s="303">
        <f>'2026 Sum_Fall Order Form V9'!$Q$23</f>
        <v>0</v>
      </c>
      <c r="H80" s="303">
        <f>'2026 Sum_Fall Order Form V9'!$Q$23</f>
        <v>0</v>
      </c>
      <c r="I80" s="304">
        <f>'2026 Sum_Fall Order Form V9'!$Q$85</f>
        <v>0</v>
      </c>
      <c r="K80" s="303">
        <f>'2026 Sum_Fall Order Form V9'!$T$23</f>
        <v>0</v>
      </c>
      <c r="L80" s="303">
        <f>'2026 Sum_Fall Order Form V9'!$T$23</f>
        <v>0</v>
      </c>
      <c r="M80" s="304">
        <f>'2026 Sum_Fall Order Form V9'!$T$85</f>
        <v>0</v>
      </c>
      <c r="O80" s="303">
        <f>'2026 Sum_Fall Order Form V9'!$W$23</f>
        <v>0</v>
      </c>
      <c r="P80" s="303">
        <f>'2026 Sum_Fall Order Form V9'!$W$23</f>
        <v>0</v>
      </c>
      <c r="Q80" s="304">
        <f>'2026 Sum_Fall Order Form V9'!$W$85</f>
        <v>0</v>
      </c>
      <c r="S80" s="303">
        <f>'2026 Sum_Fall Order Form V9'!$Z$23</f>
        <v>0</v>
      </c>
      <c r="T80" s="303">
        <f>'2026 Sum_Fall Order Form V9'!$Z$23</f>
        <v>0</v>
      </c>
      <c r="U80" s="304">
        <f>'2026 Sum_Fall Order Form V9'!$Z$85</f>
        <v>0</v>
      </c>
      <c r="W80" s="305">
        <f>'2026 Sum_Fall Order Form V9'!$K$85</f>
        <v>46174</v>
      </c>
      <c r="X80" s="305">
        <f>'2026 Sum_Fall Order Form V9'!$N$85</f>
        <v>46265</v>
      </c>
      <c r="Z80" s="304">
        <f>'2026 Sum_Fall Order Form V9'!$BT$85</f>
        <v>7</v>
      </c>
    </row>
    <row r="81" spans="1:26">
      <c r="A81" s="304">
        <v>80</v>
      </c>
      <c r="C81" s="302">
        <f>'2026 Sum_Fall Order Form V9'!$F$18</f>
        <v>0</v>
      </c>
      <c r="D81" s="225" t="s">
        <v>159</v>
      </c>
      <c r="E81" s="343" t="s">
        <v>532</v>
      </c>
      <c r="F81" s="304">
        <v>26735</v>
      </c>
      <c r="G81" s="303">
        <f>'2026 Sum_Fall Order Form V9'!$Q$23</f>
        <v>0</v>
      </c>
      <c r="H81" s="303">
        <f>'2026 Sum_Fall Order Form V9'!$Q$23</f>
        <v>0</v>
      </c>
      <c r="I81" s="304">
        <f>'2026 Sum_Fall Order Form V9'!$R$85</f>
        <v>0</v>
      </c>
      <c r="K81" s="303">
        <f>'2026 Sum_Fall Order Form V9'!$T$23</f>
        <v>0</v>
      </c>
      <c r="L81" s="303">
        <f>'2026 Sum_Fall Order Form V9'!$T$23</f>
        <v>0</v>
      </c>
      <c r="M81" s="304">
        <f>'2026 Sum_Fall Order Form V9'!$U$85</f>
        <v>0</v>
      </c>
      <c r="O81" s="303">
        <f>'2026 Sum_Fall Order Form V9'!$W$23</f>
        <v>0</v>
      </c>
      <c r="P81" s="303">
        <f>'2026 Sum_Fall Order Form V9'!$W$23</f>
        <v>0</v>
      </c>
      <c r="Q81" s="304">
        <f>'2026 Sum_Fall Order Form V9'!$X$85</f>
        <v>0</v>
      </c>
      <c r="S81" s="303">
        <f>'2026 Sum_Fall Order Form V9'!$Z$23</f>
        <v>0</v>
      </c>
      <c r="T81" s="303">
        <f>'2026 Sum_Fall Order Form V9'!$Z$23</f>
        <v>0</v>
      </c>
      <c r="U81" s="304">
        <f>'2026 Sum_Fall Order Form V9'!$AA$85</f>
        <v>0</v>
      </c>
      <c r="W81" s="305"/>
      <c r="X81" s="305"/>
      <c r="Z81" s="304"/>
    </row>
    <row r="82" spans="1:26">
      <c r="A82" s="304">
        <v>81</v>
      </c>
      <c r="C82" s="302">
        <f>'2026 Sum_Fall Order Form V9'!$F$18</f>
        <v>0</v>
      </c>
      <c r="D82" s="225" t="s">
        <v>160</v>
      </c>
      <c r="E82" s="345">
        <v>1719107</v>
      </c>
      <c r="F82" s="304">
        <v>5504</v>
      </c>
      <c r="G82" s="303">
        <f>'2026 Sum_Fall Order Form V9'!$Q$23</f>
        <v>0</v>
      </c>
      <c r="H82" s="303">
        <f>'2026 Sum_Fall Order Form V9'!$Q$23</f>
        <v>0</v>
      </c>
      <c r="I82" s="304">
        <f>'2026 Sum_Fall Order Form V9'!$Q$86</f>
        <v>0</v>
      </c>
      <c r="J82" s="304"/>
      <c r="K82" s="303">
        <f>'2026 Sum_Fall Order Form V9'!$T$23</f>
        <v>0</v>
      </c>
      <c r="L82" s="303">
        <f>'2026 Sum_Fall Order Form V9'!$T$23</f>
        <v>0</v>
      </c>
      <c r="M82" s="304">
        <f>'2026 Sum_Fall Order Form V9'!$T$86</f>
        <v>0</v>
      </c>
      <c r="N82" s="304"/>
      <c r="O82" s="303">
        <f>'2026 Sum_Fall Order Form V9'!$W$23</f>
        <v>0</v>
      </c>
      <c r="P82" s="303">
        <f>'2026 Sum_Fall Order Form V9'!$W$23</f>
        <v>0</v>
      </c>
      <c r="Q82" s="304">
        <f>'2026 Sum_Fall Order Form V9'!$W$86</f>
        <v>0</v>
      </c>
      <c r="R82" s="304"/>
      <c r="S82" s="303">
        <f>'2026 Sum_Fall Order Form V9'!$Z$23</f>
        <v>0</v>
      </c>
      <c r="T82" s="303">
        <f>'2026 Sum_Fall Order Form V9'!$Z$23</f>
        <v>0</v>
      </c>
      <c r="U82" s="304">
        <f>'2026 Sum_Fall Order Form V9'!$Z$86</f>
        <v>0</v>
      </c>
      <c r="V82" s="304"/>
      <c r="W82" s="305">
        <f>'2026 Sum_Fall Order Form V9'!$K$86</f>
        <v>46174</v>
      </c>
      <c r="X82" s="305">
        <f>'2026 Sum_Fall Order Form V9'!$N$86</f>
        <v>46265</v>
      </c>
      <c r="Z82" s="304">
        <f>'2026 Sum_Fall Order Form V9'!$BT$86</f>
        <v>8</v>
      </c>
    </row>
    <row r="83" spans="1:26">
      <c r="A83" s="304">
        <v>82</v>
      </c>
      <c r="C83" s="302">
        <f>'2026 Sum_Fall Order Form V9'!$F$18</f>
        <v>0</v>
      </c>
      <c r="D83" s="225" t="s">
        <v>160</v>
      </c>
      <c r="E83" s="343" t="s">
        <v>533</v>
      </c>
      <c r="F83" s="304">
        <v>1953</v>
      </c>
      <c r="G83" s="303">
        <f>'2026 Sum_Fall Order Form V9'!$Q$23</f>
        <v>0</v>
      </c>
      <c r="H83" s="303">
        <f>'2026 Sum_Fall Order Form V9'!$Q$23</f>
        <v>0</v>
      </c>
      <c r="I83" s="304">
        <f>'2026 Sum_Fall Order Form V9'!$R$86</f>
        <v>0</v>
      </c>
      <c r="J83" s="304"/>
      <c r="K83" s="303">
        <f>'2026 Sum_Fall Order Form V9'!$T$23</f>
        <v>0</v>
      </c>
      <c r="L83" s="303">
        <f>'2026 Sum_Fall Order Form V9'!$T$23</f>
        <v>0</v>
      </c>
      <c r="M83" s="304">
        <f>'2026 Sum_Fall Order Form V9'!$U$86</f>
        <v>0</v>
      </c>
      <c r="N83" s="304"/>
      <c r="O83" s="303">
        <f>'2026 Sum_Fall Order Form V9'!$W$23</f>
        <v>0</v>
      </c>
      <c r="P83" s="303">
        <f>'2026 Sum_Fall Order Form V9'!$W$23</f>
        <v>0</v>
      </c>
      <c r="Q83" s="304">
        <f>'2026 Sum_Fall Order Form V9'!$X$86</f>
        <v>0</v>
      </c>
      <c r="R83" s="304"/>
      <c r="S83" s="303">
        <f>'2026 Sum_Fall Order Form V9'!$Z$23</f>
        <v>0</v>
      </c>
      <c r="T83" s="303">
        <f>'2026 Sum_Fall Order Form V9'!$Z$23</f>
        <v>0</v>
      </c>
      <c r="U83" s="304">
        <f>'2026 Sum_Fall Order Form V9'!$AA$86</f>
        <v>0</v>
      </c>
      <c r="V83" s="304"/>
      <c r="W83" s="305"/>
      <c r="X83" s="305"/>
      <c r="Z83" s="304"/>
    </row>
    <row r="84" spans="1:26">
      <c r="A84" s="304">
        <v>83</v>
      </c>
      <c r="C84" s="302">
        <f>'2026 Sum_Fall Order Form V9'!$F$18</f>
        <v>0</v>
      </c>
      <c r="D84" s="225" t="s">
        <v>161</v>
      </c>
      <c r="E84" s="345">
        <v>1719277</v>
      </c>
      <c r="F84" s="304">
        <v>5506</v>
      </c>
      <c r="G84" s="303">
        <f>'2026 Sum_Fall Order Form V9'!$Q$23</f>
        <v>0</v>
      </c>
      <c r="H84" s="303">
        <f>'2026 Sum_Fall Order Form V9'!$Q$23</f>
        <v>0</v>
      </c>
      <c r="I84" s="304">
        <f>'2026 Sum_Fall Order Form V9'!$Q$87</f>
        <v>0</v>
      </c>
      <c r="J84" s="304"/>
      <c r="K84" s="303">
        <f>'2026 Sum_Fall Order Form V9'!$T$23</f>
        <v>0</v>
      </c>
      <c r="L84" s="303">
        <f>'2026 Sum_Fall Order Form V9'!$T$23</f>
        <v>0</v>
      </c>
      <c r="M84" s="304">
        <f>'2026 Sum_Fall Order Form V9'!$T$87</f>
        <v>0</v>
      </c>
      <c r="N84" s="304"/>
      <c r="O84" s="303">
        <f>'2026 Sum_Fall Order Form V9'!$W$23</f>
        <v>0</v>
      </c>
      <c r="P84" s="303">
        <f>'2026 Sum_Fall Order Form V9'!$W$23</f>
        <v>0</v>
      </c>
      <c r="Q84" s="304">
        <f>'2026 Sum_Fall Order Form V9'!$W$87</f>
        <v>0</v>
      </c>
      <c r="R84" s="304"/>
      <c r="S84" s="303">
        <f>'2026 Sum_Fall Order Form V9'!$Z$23</f>
        <v>0</v>
      </c>
      <c r="T84" s="303">
        <f>'2026 Sum_Fall Order Form V9'!$Z$23</f>
        <v>0</v>
      </c>
      <c r="U84" s="304">
        <f>'2026 Sum_Fall Order Form V9'!$Z$87</f>
        <v>0</v>
      </c>
      <c r="V84" s="304"/>
      <c r="W84" s="305">
        <f>'2026 Sum_Fall Order Form V9'!$K$87</f>
        <v>46174</v>
      </c>
      <c r="X84" s="305">
        <f>'2026 Sum_Fall Order Form V9'!$N$87</f>
        <v>46265</v>
      </c>
      <c r="Z84" s="304">
        <f>'2026 Sum_Fall Order Form V9'!$BT$87</f>
        <v>20</v>
      </c>
    </row>
    <row r="85" spans="1:26">
      <c r="A85" s="304">
        <v>84</v>
      </c>
      <c r="C85" s="302">
        <f>'2026 Sum_Fall Order Form V9'!$F$18</f>
        <v>0</v>
      </c>
      <c r="D85" s="225" t="s">
        <v>161</v>
      </c>
      <c r="E85" s="343" t="s">
        <v>534</v>
      </c>
      <c r="F85" s="304">
        <v>5619</v>
      </c>
      <c r="G85" s="303">
        <f>'2026 Sum_Fall Order Form V9'!$Q$23</f>
        <v>0</v>
      </c>
      <c r="H85" s="303">
        <f>'2026 Sum_Fall Order Form V9'!$Q$23</f>
        <v>0</v>
      </c>
      <c r="I85" s="304">
        <f>'2026 Sum_Fall Order Form V9'!$R$87</f>
        <v>0</v>
      </c>
      <c r="J85" s="304"/>
      <c r="K85" s="303">
        <f>'2026 Sum_Fall Order Form V9'!$T$23</f>
        <v>0</v>
      </c>
      <c r="L85" s="303">
        <f>'2026 Sum_Fall Order Form V9'!$T$23</f>
        <v>0</v>
      </c>
      <c r="M85" s="304">
        <f>'2026 Sum_Fall Order Form V9'!$U$87</f>
        <v>0</v>
      </c>
      <c r="N85" s="304"/>
      <c r="O85" s="303">
        <f>'2026 Sum_Fall Order Form V9'!$W$23</f>
        <v>0</v>
      </c>
      <c r="P85" s="303">
        <f>'2026 Sum_Fall Order Form V9'!$W$23</f>
        <v>0</v>
      </c>
      <c r="Q85" s="304">
        <f>'2026 Sum_Fall Order Form V9'!$X$87</f>
        <v>0</v>
      </c>
      <c r="R85" s="304"/>
      <c r="S85" s="303">
        <f>'2026 Sum_Fall Order Form V9'!$Z$23</f>
        <v>0</v>
      </c>
      <c r="T85" s="303">
        <f>'2026 Sum_Fall Order Form V9'!$Z$23</f>
        <v>0</v>
      </c>
      <c r="U85" s="304">
        <f>'2026 Sum_Fall Order Form V9'!$AA$87</f>
        <v>0</v>
      </c>
      <c r="V85" s="304"/>
      <c r="W85" s="305"/>
      <c r="X85" s="305"/>
      <c r="Z85" s="304"/>
    </row>
    <row r="86" spans="1:26">
      <c r="A86" s="304">
        <v>85</v>
      </c>
      <c r="C86" s="302">
        <f>'2026 Sum_Fall Order Form V9'!$F$18</f>
        <v>0</v>
      </c>
      <c r="D86" s="225" t="s">
        <v>162</v>
      </c>
      <c r="E86" s="345">
        <v>1719167</v>
      </c>
      <c r="F86" s="304">
        <v>5505</v>
      </c>
      <c r="G86" s="303">
        <f>'2026 Sum_Fall Order Form V9'!$Q$23</f>
        <v>0</v>
      </c>
      <c r="H86" s="303">
        <f>'2026 Sum_Fall Order Form V9'!$Q$23</f>
        <v>0</v>
      </c>
      <c r="I86" s="304">
        <f>'2026 Sum_Fall Order Form V9'!$Q$88</f>
        <v>0</v>
      </c>
      <c r="J86" s="304"/>
      <c r="K86" s="303">
        <f>'2026 Sum_Fall Order Form V9'!$T$23</f>
        <v>0</v>
      </c>
      <c r="L86" s="303">
        <f>'2026 Sum_Fall Order Form V9'!$T$23</f>
        <v>0</v>
      </c>
      <c r="M86" s="304">
        <f>'2026 Sum_Fall Order Form V9'!$T$88</f>
        <v>0</v>
      </c>
      <c r="N86" s="304"/>
      <c r="O86" s="303">
        <f>'2026 Sum_Fall Order Form V9'!$W$23</f>
        <v>0</v>
      </c>
      <c r="P86" s="303">
        <f>'2026 Sum_Fall Order Form V9'!$W$23</f>
        <v>0</v>
      </c>
      <c r="Q86" s="304">
        <f>'2026 Sum_Fall Order Form V9'!$W$88</f>
        <v>0</v>
      </c>
      <c r="R86" s="304"/>
      <c r="S86" s="303">
        <f>'2026 Sum_Fall Order Form V9'!$Z$23</f>
        <v>0</v>
      </c>
      <c r="T86" s="303">
        <f>'2026 Sum_Fall Order Form V9'!$Z$23</f>
        <v>0</v>
      </c>
      <c r="U86" s="304">
        <f>'2026 Sum_Fall Order Form V9'!$Z$88</f>
        <v>0</v>
      </c>
      <c r="V86" s="304"/>
      <c r="W86" s="305">
        <f>'2026 Sum_Fall Order Form V9'!$K$88</f>
        <v>46174</v>
      </c>
      <c r="X86" s="305">
        <f>'2026 Sum_Fall Order Form V9'!$N$88</f>
        <v>46265</v>
      </c>
      <c r="Z86" s="304">
        <f>'2026 Sum_Fall Order Form V9'!$BT$88</f>
        <v>28</v>
      </c>
    </row>
    <row r="87" spans="1:26">
      <c r="A87" s="304">
        <v>86</v>
      </c>
      <c r="C87" s="302">
        <f>'2026 Sum_Fall Order Form V9'!$F$18</f>
        <v>0</v>
      </c>
      <c r="D87" s="225" t="s">
        <v>162</v>
      </c>
      <c r="E87" s="343" t="s">
        <v>535</v>
      </c>
      <c r="F87" s="304">
        <v>5618</v>
      </c>
      <c r="G87" s="303">
        <f>'2026 Sum_Fall Order Form V9'!$Q$23</f>
        <v>0</v>
      </c>
      <c r="H87" s="303">
        <f>'2026 Sum_Fall Order Form V9'!$Q$23</f>
        <v>0</v>
      </c>
      <c r="I87" s="304">
        <f>'2026 Sum_Fall Order Form V9'!$R$88</f>
        <v>0</v>
      </c>
      <c r="J87" s="304"/>
      <c r="K87" s="303">
        <f>'2026 Sum_Fall Order Form V9'!$T$23</f>
        <v>0</v>
      </c>
      <c r="L87" s="303">
        <f>'2026 Sum_Fall Order Form V9'!$T$23</f>
        <v>0</v>
      </c>
      <c r="M87" s="304">
        <f>'2026 Sum_Fall Order Form V9'!$U$88</f>
        <v>0</v>
      </c>
      <c r="N87" s="304"/>
      <c r="O87" s="303">
        <f>'2026 Sum_Fall Order Form V9'!$W$23</f>
        <v>0</v>
      </c>
      <c r="P87" s="303">
        <f>'2026 Sum_Fall Order Form V9'!$W$23</f>
        <v>0</v>
      </c>
      <c r="Q87" s="304">
        <f>'2026 Sum_Fall Order Form V9'!$X$88</f>
        <v>0</v>
      </c>
      <c r="R87" s="304"/>
      <c r="S87" s="303">
        <f>'2026 Sum_Fall Order Form V9'!$Z$23</f>
        <v>0</v>
      </c>
      <c r="T87" s="303">
        <f>'2026 Sum_Fall Order Form V9'!$Z$23</f>
        <v>0</v>
      </c>
      <c r="U87" s="304">
        <f>'2026 Sum_Fall Order Form V9'!$AA$88</f>
        <v>0</v>
      </c>
      <c r="V87" s="304"/>
      <c r="W87" s="305"/>
      <c r="X87" s="305"/>
      <c r="Z87" s="304"/>
    </row>
    <row r="88" spans="1:26">
      <c r="A88" s="304">
        <v>87</v>
      </c>
      <c r="C88" s="302">
        <f>'2026 Sum_Fall Order Form V9'!$F$18</f>
        <v>0</v>
      </c>
      <c r="D88" s="225" t="s">
        <v>164</v>
      </c>
      <c r="E88" s="345">
        <v>1718728</v>
      </c>
      <c r="F88" s="304">
        <v>28283</v>
      </c>
      <c r="G88" s="303">
        <f>'2026 Sum_Fall Order Form V9'!$Q$23</f>
        <v>0</v>
      </c>
      <c r="H88" s="303">
        <f>'2026 Sum_Fall Order Form V9'!$Q$23</f>
        <v>0</v>
      </c>
      <c r="I88" s="304">
        <f>'2026 Sum_Fall Order Form V9'!$Q$90</f>
        <v>0</v>
      </c>
      <c r="J88" s="304"/>
      <c r="K88" s="303">
        <f>'2026 Sum_Fall Order Form V9'!$T$23</f>
        <v>0</v>
      </c>
      <c r="L88" s="303">
        <f>'2026 Sum_Fall Order Form V9'!$T$23</f>
        <v>0</v>
      </c>
      <c r="M88" s="304">
        <f>'2026 Sum_Fall Order Form V9'!$T$90</f>
        <v>0</v>
      </c>
      <c r="N88" s="304"/>
      <c r="O88" s="303">
        <f>'2026 Sum_Fall Order Form V9'!$W$23</f>
        <v>0</v>
      </c>
      <c r="P88" s="303">
        <f>'2026 Sum_Fall Order Form V9'!$W$23</f>
        <v>0</v>
      </c>
      <c r="Q88" s="304">
        <f>'2026 Sum_Fall Order Form V9'!$W$90</f>
        <v>0</v>
      </c>
      <c r="R88" s="304"/>
      <c r="S88" s="303">
        <f>'2026 Sum_Fall Order Form V9'!$Z$23</f>
        <v>0</v>
      </c>
      <c r="T88" s="303">
        <f>'2026 Sum_Fall Order Form V9'!$Z$23</f>
        <v>0</v>
      </c>
      <c r="U88" s="304">
        <f>'2026 Sum_Fall Order Form V9'!$Z$90</f>
        <v>0</v>
      </c>
      <c r="V88" s="304"/>
      <c r="W88" s="305">
        <f>'2026 Sum_Fall Order Form V9'!$K$90</f>
        <v>46174</v>
      </c>
      <c r="X88" s="305">
        <f>'2026 Sum_Fall Order Form V9'!$N$90</f>
        <v>46265</v>
      </c>
      <c r="Z88" s="304" t="str">
        <f>'2026 Sum_Fall Order Form V9'!$BT$90</f>
        <v>S/O</v>
      </c>
    </row>
    <row r="89" spans="1:26">
      <c r="A89" s="304">
        <v>88</v>
      </c>
      <c r="C89" s="302">
        <f>'2026 Sum_Fall Order Form V9'!$F$18</f>
        <v>0</v>
      </c>
      <c r="D89" s="225" t="s">
        <v>164</v>
      </c>
      <c r="E89" s="343" t="s">
        <v>536</v>
      </c>
      <c r="F89" s="304">
        <v>28341</v>
      </c>
      <c r="G89" s="303">
        <f>'2026 Sum_Fall Order Form V9'!$Q$23</f>
        <v>0</v>
      </c>
      <c r="H89" s="303">
        <f>'2026 Sum_Fall Order Form V9'!$Q$23</f>
        <v>0</v>
      </c>
      <c r="I89" s="304">
        <f>'2026 Sum_Fall Order Form V9'!$R$90</f>
        <v>0</v>
      </c>
      <c r="J89" s="304"/>
      <c r="K89" s="303">
        <f>'2026 Sum_Fall Order Form V9'!$T$23</f>
        <v>0</v>
      </c>
      <c r="L89" s="303">
        <f>'2026 Sum_Fall Order Form V9'!$T$23</f>
        <v>0</v>
      </c>
      <c r="M89" s="304">
        <f>'2026 Sum_Fall Order Form V9'!$U$90</f>
        <v>0</v>
      </c>
      <c r="N89" s="304"/>
      <c r="O89" s="303">
        <f>'2026 Sum_Fall Order Form V9'!$W$23</f>
        <v>0</v>
      </c>
      <c r="P89" s="303">
        <f>'2026 Sum_Fall Order Form V9'!$W$23</f>
        <v>0</v>
      </c>
      <c r="Q89" s="304">
        <f>'2026 Sum_Fall Order Form V9'!$X$90</f>
        <v>0</v>
      </c>
      <c r="R89" s="304"/>
      <c r="S89" s="303">
        <f>'2026 Sum_Fall Order Form V9'!$Z$23</f>
        <v>0</v>
      </c>
      <c r="T89" s="303">
        <f>'2026 Sum_Fall Order Form V9'!$Z$23</f>
        <v>0</v>
      </c>
      <c r="U89" s="304">
        <f>'2026 Sum_Fall Order Form V9'!$AA$90</f>
        <v>0</v>
      </c>
      <c r="V89" s="304"/>
      <c r="W89" s="305"/>
      <c r="X89" s="305"/>
      <c r="Z89" s="304"/>
    </row>
    <row r="90" spans="1:26">
      <c r="A90" s="304">
        <v>89</v>
      </c>
      <c r="C90" s="302">
        <f>'2026 Sum_Fall Order Form V9'!$F$18</f>
        <v>0</v>
      </c>
      <c r="D90" s="225" t="s">
        <v>166</v>
      </c>
      <c r="E90" s="345">
        <v>1793408</v>
      </c>
      <c r="F90" s="304">
        <v>29110</v>
      </c>
      <c r="G90" s="303">
        <f>'2026 Sum_Fall Order Form V9'!$Q$23</f>
        <v>0</v>
      </c>
      <c r="H90" s="303">
        <f>'2026 Sum_Fall Order Form V9'!$Q$23</f>
        <v>0</v>
      </c>
      <c r="I90" s="304">
        <f>'2026 Sum_Fall Order Form V9'!$Q$91</f>
        <v>0</v>
      </c>
      <c r="J90" s="304"/>
      <c r="K90" s="303">
        <f>'2026 Sum_Fall Order Form V9'!$T$23</f>
        <v>0</v>
      </c>
      <c r="L90" s="303">
        <f>'2026 Sum_Fall Order Form V9'!$T$23</f>
        <v>0</v>
      </c>
      <c r="M90" s="304">
        <f>'2026 Sum_Fall Order Form V9'!$T$91</f>
        <v>0</v>
      </c>
      <c r="N90" s="304"/>
      <c r="O90" s="303">
        <f>'2026 Sum_Fall Order Form V9'!$W$23</f>
        <v>0</v>
      </c>
      <c r="P90" s="303">
        <f>'2026 Sum_Fall Order Form V9'!$W$23</f>
        <v>0</v>
      </c>
      <c r="Q90" s="304">
        <f>'2026 Sum_Fall Order Form V9'!$W$91</f>
        <v>0</v>
      </c>
      <c r="R90" s="304"/>
      <c r="S90" s="303">
        <f>'2026 Sum_Fall Order Form V9'!$Z$23</f>
        <v>0</v>
      </c>
      <c r="T90" s="303">
        <f>'2026 Sum_Fall Order Form V9'!$Z$23</f>
        <v>0</v>
      </c>
      <c r="U90" s="304">
        <f>'2026 Sum_Fall Order Form V9'!$Z$91</f>
        <v>0</v>
      </c>
      <c r="V90" s="304"/>
      <c r="W90" s="305">
        <f>'2026 Sum_Fall Order Form V9'!$K$91</f>
        <v>46174</v>
      </c>
      <c r="X90" s="305">
        <f>'2026 Sum_Fall Order Form V9'!$N$91</f>
        <v>46265</v>
      </c>
      <c r="Z90" s="304">
        <f>'2026 Sum_Fall Order Form V9'!$BT$91</f>
        <v>22</v>
      </c>
    </row>
    <row r="91" spans="1:26">
      <c r="A91" s="304">
        <v>90</v>
      </c>
      <c r="C91" s="302">
        <f>'2026 Sum_Fall Order Form V9'!$F$18</f>
        <v>0</v>
      </c>
      <c r="D91" s="225" t="s">
        <v>166</v>
      </c>
      <c r="E91" s="343" t="s">
        <v>537</v>
      </c>
      <c r="F91" s="304">
        <v>29235</v>
      </c>
      <c r="G91" s="303">
        <f>'2026 Sum_Fall Order Form V9'!$Q$23</f>
        <v>0</v>
      </c>
      <c r="H91" s="303">
        <f>'2026 Sum_Fall Order Form V9'!$Q$23</f>
        <v>0</v>
      </c>
      <c r="I91" s="304">
        <f>'2026 Sum_Fall Order Form V9'!$R$91</f>
        <v>0</v>
      </c>
      <c r="J91" s="304"/>
      <c r="K91" s="303">
        <f>'2026 Sum_Fall Order Form V9'!$T$23</f>
        <v>0</v>
      </c>
      <c r="L91" s="303">
        <f>'2026 Sum_Fall Order Form V9'!$T$23</f>
        <v>0</v>
      </c>
      <c r="M91" s="304">
        <f>'2026 Sum_Fall Order Form V9'!$U$91</f>
        <v>0</v>
      </c>
      <c r="N91" s="304"/>
      <c r="O91" s="303">
        <f>'2026 Sum_Fall Order Form V9'!$W$23</f>
        <v>0</v>
      </c>
      <c r="P91" s="303">
        <f>'2026 Sum_Fall Order Form V9'!$W$23</f>
        <v>0</v>
      </c>
      <c r="Q91" s="304">
        <f>'2026 Sum_Fall Order Form V9'!$X$91</f>
        <v>0</v>
      </c>
      <c r="R91" s="304"/>
      <c r="S91" s="303">
        <f>'2026 Sum_Fall Order Form V9'!$Z$23</f>
        <v>0</v>
      </c>
      <c r="T91" s="303">
        <f>'2026 Sum_Fall Order Form V9'!$Z$23</f>
        <v>0</v>
      </c>
      <c r="U91" s="304">
        <f>'2026 Sum_Fall Order Form V9'!$AA$91</f>
        <v>0</v>
      </c>
      <c r="V91" s="304"/>
      <c r="W91" s="305"/>
      <c r="X91" s="305"/>
      <c r="Z91" s="304"/>
    </row>
    <row r="92" spans="1:26">
      <c r="A92" s="304">
        <v>91</v>
      </c>
      <c r="C92" s="302">
        <f>'2026 Sum_Fall Order Form V9'!$F$18</f>
        <v>0</v>
      </c>
      <c r="D92" s="225" t="s">
        <v>167</v>
      </c>
      <c r="E92" s="345">
        <v>1718768</v>
      </c>
      <c r="F92" s="304">
        <v>25737</v>
      </c>
      <c r="G92" s="303">
        <f>'2026 Sum_Fall Order Form V9'!$Q$23</f>
        <v>0</v>
      </c>
      <c r="H92" s="303">
        <f>'2026 Sum_Fall Order Form V9'!$Q$23</f>
        <v>0</v>
      </c>
      <c r="I92" s="304">
        <f>'2026 Sum_Fall Order Form V9'!$Q$92</f>
        <v>0</v>
      </c>
      <c r="J92" s="304"/>
      <c r="K92" s="303">
        <f>'2026 Sum_Fall Order Form V9'!$T$23</f>
        <v>0</v>
      </c>
      <c r="L92" s="303">
        <f>'2026 Sum_Fall Order Form V9'!$T$23</f>
        <v>0</v>
      </c>
      <c r="M92" s="304">
        <f>'2026 Sum_Fall Order Form V9'!$T$92</f>
        <v>0</v>
      </c>
      <c r="N92" s="304"/>
      <c r="O92" s="303">
        <f>'2026 Sum_Fall Order Form V9'!$W$23</f>
        <v>0</v>
      </c>
      <c r="P92" s="303">
        <f>'2026 Sum_Fall Order Form V9'!$W$23</f>
        <v>0</v>
      </c>
      <c r="Q92" s="304">
        <f>'2026 Sum_Fall Order Form V9'!$W$92</f>
        <v>0</v>
      </c>
      <c r="R92" s="304"/>
      <c r="S92" s="303">
        <f>'2026 Sum_Fall Order Form V9'!$Z$23</f>
        <v>0</v>
      </c>
      <c r="T92" s="303">
        <f>'2026 Sum_Fall Order Form V9'!$Z$23</f>
        <v>0</v>
      </c>
      <c r="U92" s="304">
        <f>'2026 Sum_Fall Order Form V9'!$Z$92</f>
        <v>0</v>
      </c>
      <c r="V92" s="304"/>
      <c r="W92" s="305">
        <f>'2026 Sum_Fall Order Form V9'!$K$92</f>
        <v>46174</v>
      </c>
      <c r="X92" s="305">
        <f>'2026 Sum_Fall Order Form V9'!$N$92</f>
        <v>46265</v>
      </c>
      <c r="Z92" s="304">
        <f>'2026 Sum_Fall Order Form V9'!$BT$92</f>
        <v>7</v>
      </c>
    </row>
    <row r="93" spans="1:26">
      <c r="A93" s="304">
        <v>92</v>
      </c>
      <c r="C93" s="302">
        <f>'2026 Sum_Fall Order Form V9'!$F$18</f>
        <v>0</v>
      </c>
      <c r="D93" s="225" t="s">
        <v>167</v>
      </c>
      <c r="E93" s="343" t="s">
        <v>538</v>
      </c>
      <c r="F93" s="304">
        <v>25801</v>
      </c>
      <c r="G93" s="303">
        <f>'2026 Sum_Fall Order Form V9'!$Q$23</f>
        <v>0</v>
      </c>
      <c r="H93" s="303">
        <f>'2026 Sum_Fall Order Form V9'!$Q$23</f>
        <v>0</v>
      </c>
      <c r="I93" s="304">
        <f>'2026 Sum_Fall Order Form V9'!$R$92</f>
        <v>0</v>
      </c>
      <c r="J93" s="304"/>
      <c r="K93" s="303">
        <f>'2026 Sum_Fall Order Form V9'!$T$23</f>
        <v>0</v>
      </c>
      <c r="L93" s="303">
        <f>'2026 Sum_Fall Order Form V9'!$T$23</f>
        <v>0</v>
      </c>
      <c r="M93" s="304">
        <f>'2026 Sum_Fall Order Form V9'!$U$92</f>
        <v>0</v>
      </c>
      <c r="N93" s="304"/>
      <c r="O93" s="303">
        <f>'2026 Sum_Fall Order Form V9'!$W$23</f>
        <v>0</v>
      </c>
      <c r="P93" s="303">
        <f>'2026 Sum_Fall Order Form V9'!$W$23</f>
        <v>0</v>
      </c>
      <c r="Q93" s="304">
        <f>'2026 Sum_Fall Order Form V9'!$X$92</f>
        <v>0</v>
      </c>
      <c r="R93" s="304"/>
      <c r="S93" s="303">
        <f>'2026 Sum_Fall Order Form V9'!$Z$23</f>
        <v>0</v>
      </c>
      <c r="T93" s="303">
        <f>'2026 Sum_Fall Order Form V9'!$Z$23</f>
        <v>0</v>
      </c>
      <c r="U93" s="304">
        <f>'2026 Sum_Fall Order Form V9'!$AA$92</f>
        <v>0</v>
      </c>
      <c r="V93" s="304"/>
      <c r="W93" s="305"/>
      <c r="X93" s="305"/>
      <c r="Z93" s="304"/>
    </row>
    <row r="94" spans="1:26">
      <c r="A94" s="304">
        <v>93</v>
      </c>
      <c r="C94" s="302">
        <f>'2026 Sum_Fall Order Form V9'!$F$18</f>
        <v>0</v>
      </c>
      <c r="D94" s="225" t="s">
        <v>169</v>
      </c>
      <c r="E94" s="345">
        <v>1719038</v>
      </c>
      <c r="F94" s="304">
        <v>25738</v>
      </c>
      <c r="G94" s="303">
        <f>'2026 Sum_Fall Order Form V9'!$Q$23</f>
        <v>0</v>
      </c>
      <c r="H94" s="303">
        <f>'2026 Sum_Fall Order Form V9'!$Q$23</f>
        <v>0</v>
      </c>
      <c r="I94" s="304">
        <f>'2026 Sum_Fall Order Form V9'!$Q$93</f>
        <v>0</v>
      </c>
      <c r="J94" s="304"/>
      <c r="K94" s="303">
        <f>'2026 Sum_Fall Order Form V9'!$T$23</f>
        <v>0</v>
      </c>
      <c r="L94" s="303">
        <f>'2026 Sum_Fall Order Form V9'!$T$23</f>
        <v>0</v>
      </c>
      <c r="M94" s="304">
        <f>'2026 Sum_Fall Order Form V9'!$T$93</f>
        <v>0</v>
      </c>
      <c r="N94" s="304"/>
      <c r="O94" s="303">
        <f>'2026 Sum_Fall Order Form V9'!$W$23</f>
        <v>0</v>
      </c>
      <c r="P94" s="303">
        <f>'2026 Sum_Fall Order Form V9'!$W$23</f>
        <v>0</v>
      </c>
      <c r="Q94" s="304">
        <f>'2026 Sum_Fall Order Form V9'!$W$93</f>
        <v>0</v>
      </c>
      <c r="R94" s="304"/>
      <c r="S94" s="303">
        <f>'2026 Sum_Fall Order Form V9'!$Z$23</f>
        <v>0</v>
      </c>
      <c r="T94" s="303">
        <f>'2026 Sum_Fall Order Form V9'!$Z$23</f>
        <v>0</v>
      </c>
      <c r="U94" s="304">
        <f>'2026 Sum_Fall Order Form V9'!$Z$93</f>
        <v>0</v>
      </c>
      <c r="V94" s="304"/>
      <c r="W94" s="305">
        <f>'2026 Sum_Fall Order Form V9'!$K$93</f>
        <v>46174</v>
      </c>
      <c r="X94" s="305">
        <f>'2026 Sum_Fall Order Form V9'!$N$93</f>
        <v>46265</v>
      </c>
      <c r="Z94" s="304">
        <f>'2026 Sum_Fall Order Form V9'!$BT$93</f>
        <v>14</v>
      </c>
    </row>
    <row r="95" spans="1:26">
      <c r="A95" s="304">
        <v>94</v>
      </c>
      <c r="C95" s="302">
        <f>'2026 Sum_Fall Order Form V9'!$F$18</f>
        <v>0</v>
      </c>
      <c r="D95" s="225" t="s">
        <v>169</v>
      </c>
      <c r="E95" s="343" t="s">
        <v>539</v>
      </c>
      <c r="F95" s="304">
        <v>25802</v>
      </c>
      <c r="G95" s="303">
        <f>'2026 Sum_Fall Order Form V9'!$Q$23</f>
        <v>0</v>
      </c>
      <c r="H95" s="303">
        <f>'2026 Sum_Fall Order Form V9'!$Q$23</f>
        <v>0</v>
      </c>
      <c r="I95" s="304">
        <f>'2026 Sum_Fall Order Form V9'!$R$93</f>
        <v>0</v>
      </c>
      <c r="J95" s="304"/>
      <c r="K95" s="303">
        <f>'2026 Sum_Fall Order Form V9'!$T$23</f>
        <v>0</v>
      </c>
      <c r="L95" s="303">
        <f>'2026 Sum_Fall Order Form V9'!$T$23</f>
        <v>0</v>
      </c>
      <c r="M95" s="304">
        <f>'2026 Sum_Fall Order Form V9'!$U$93</f>
        <v>0</v>
      </c>
      <c r="N95" s="304"/>
      <c r="O95" s="303">
        <f>'2026 Sum_Fall Order Form V9'!$W$23</f>
        <v>0</v>
      </c>
      <c r="P95" s="303">
        <f>'2026 Sum_Fall Order Form V9'!$W$23</f>
        <v>0</v>
      </c>
      <c r="Q95" s="304">
        <f>'2026 Sum_Fall Order Form V9'!$X$93</f>
        <v>0</v>
      </c>
      <c r="R95" s="304"/>
      <c r="S95" s="303">
        <f>'2026 Sum_Fall Order Form V9'!$Z$23</f>
        <v>0</v>
      </c>
      <c r="T95" s="303">
        <f>'2026 Sum_Fall Order Form V9'!$Z$23</f>
        <v>0</v>
      </c>
      <c r="U95" s="304">
        <f>'2026 Sum_Fall Order Form V9'!$AA$93</f>
        <v>0</v>
      </c>
      <c r="V95" s="304"/>
      <c r="W95" s="305"/>
      <c r="X95" s="305"/>
      <c r="Z95" s="304"/>
    </row>
    <row r="96" spans="1:26">
      <c r="A96" s="304">
        <v>95</v>
      </c>
      <c r="C96" s="302">
        <f>'2026 Sum_Fall Order Form V9'!$F$18</f>
        <v>0</v>
      </c>
      <c r="D96" s="225" t="s">
        <v>172</v>
      </c>
      <c r="E96" s="345">
        <v>1793508</v>
      </c>
      <c r="F96" s="304">
        <v>25744</v>
      </c>
      <c r="G96" s="303">
        <f>'2026 Sum_Fall Order Form V9'!$Q$23</f>
        <v>0</v>
      </c>
      <c r="H96" s="303">
        <f>'2026 Sum_Fall Order Form V9'!$Q$23</f>
        <v>0</v>
      </c>
      <c r="I96" s="304">
        <f>'2026 Sum_Fall Order Form V9'!$Q$95</f>
        <v>0</v>
      </c>
      <c r="J96" s="304"/>
      <c r="K96" s="303">
        <f>'2026 Sum_Fall Order Form V9'!$T$23</f>
        <v>0</v>
      </c>
      <c r="L96" s="303">
        <f>'2026 Sum_Fall Order Form V9'!$T$23</f>
        <v>0</v>
      </c>
      <c r="M96" s="304">
        <f>'2026 Sum_Fall Order Form V9'!$T$95</f>
        <v>0</v>
      </c>
      <c r="N96" s="304"/>
      <c r="O96" s="303">
        <f>'2026 Sum_Fall Order Form V9'!$W$23</f>
        <v>0</v>
      </c>
      <c r="P96" s="303">
        <f>'2026 Sum_Fall Order Form V9'!$W$23</f>
        <v>0</v>
      </c>
      <c r="Q96" s="304">
        <f>'2026 Sum_Fall Order Form V9'!$W$95</f>
        <v>0</v>
      </c>
      <c r="R96" s="304"/>
      <c r="S96" s="303">
        <f>'2026 Sum_Fall Order Form V9'!$Z$23</f>
        <v>0</v>
      </c>
      <c r="T96" s="303">
        <f>'2026 Sum_Fall Order Form V9'!$Z$23</f>
        <v>0</v>
      </c>
      <c r="U96" s="304">
        <f>'2026 Sum_Fall Order Form V9'!$Z$95</f>
        <v>0</v>
      </c>
      <c r="V96" s="304"/>
      <c r="W96" s="305">
        <f>'2026 Sum_Fall Order Form V9'!$K$95</f>
        <v>46174</v>
      </c>
      <c r="X96" s="305">
        <f>'2026 Sum_Fall Order Form V9'!$N$95</f>
        <v>46265</v>
      </c>
      <c r="Z96" s="304">
        <f>'2026 Sum_Fall Order Form V9'!$BT$95</f>
        <v>14</v>
      </c>
    </row>
    <row r="97" spans="1:26">
      <c r="A97" s="304">
        <v>96</v>
      </c>
      <c r="C97" s="302">
        <f>'2026 Sum_Fall Order Form V9'!$F$18</f>
        <v>0</v>
      </c>
      <c r="D97" s="225" t="s">
        <v>172</v>
      </c>
      <c r="E97" s="343" t="s">
        <v>540</v>
      </c>
      <c r="F97" s="304">
        <v>25805</v>
      </c>
      <c r="G97" s="303">
        <f>'2026 Sum_Fall Order Form V9'!$Q$23</f>
        <v>0</v>
      </c>
      <c r="H97" s="303">
        <f>'2026 Sum_Fall Order Form V9'!$Q$23</f>
        <v>0</v>
      </c>
      <c r="I97" s="304">
        <f>'2026 Sum_Fall Order Form V9'!$R$95</f>
        <v>0</v>
      </c>
      <c r="J97" s="304"/>
      <c r="K97" s="303">
        <f>'2026 Sum_Fall Order Form V9'!$T$23</f>
        <v>0</v>
      </c>
      <c r="L97" s="303">
        <f>'2026 Sum_Fall Order Form V9'!$T$23</f>
        <v>0</v>
      </c>
      <c r="M97" s="304">
        <f>'2026 Sum_Fall Order Form V9'!$U$95</f>
        <v>0</v>
      </c>
      <c r="N97" s="304"/>
      <c r="O97" s="303">
        <f>'2026 Sum_Fall Order Form V9'!$W$23</f>
        <v>0</v>
      </c>
      <c r="P97" s="303">
        <f>'2026 Sum_Fall Order Form V9'!$W$23</f>
        <v>0</v>
      </c>
      <c r="Q97" s="304">
        <f>'2026 Sum_Fall Order Form V9'!$X$95</f>
        <v>0</v>
      </c>
      <c r="R97" s="304"/>
      <c r="S97" s="303">
        <f>'2026 Sum_Fall Order Form V9'!$Z$23</f>
        <v>0</v>
      </c>
      <c r="T97" s="303">
        <f>'2026 Sum_Fall Order Form V9'!$Z$23</f>
        <v>0</v>
      </c>
      <c r="U97" s="304">
        <f>'2026 Sum_Fall Order Form V9'!$AA$95</f>
        <v>0</v>
      </c>
      <c r="V97" s="304"/>
      <c r="W97" s="305"/>
      <c r="X97" s="305"/>
      <c r="Z97" s="304"/>
    </row>
    <row r="98" spans="1:26">
      <c r="A98" s="304">
        <v>97</v>
      </c>
      <c r="C98" s="302">
        <f>'2026 Sum_Fall Order Form V9'!$F$18</f>
        <v>0</v>
      </c>
      <c r="D98" s="225" t="s">
        <v>173</v>
      </c>
      <c r="E98" s="345">
        <v>1793538</v>
      </c>
      <c r="F98" s="304">
        <v>26713</v>
      </c>
      <c r="G98" s="303">
        <f>'2026 Sum_Fall Order Form V9'!$Q$23</f>
        <v>0</v>
      </c>
      <c r="H98" s="303">
        <f>'2026 Sum_Fall Order Form V9'!$Q$23</f>
        <v>0</v>
      </c>
      <c r="I98" s="304">
        <f>'2026 Sum_Fall Order Form V9'!$Q$96</f>
        <v>0</v>
      </c>
      <c r="J98" s="304"/>
      <c r="K98" s="303">
        <f>'2026 Sum_Fall Order Form V9'!$T$23</f>
        <v>0</v>
      </c>
      <c r="L98" s="303">
        <f>'2026 Sum_Fall Order Form V9'!$T$23</f>
        <v>0</v>
      </c>
      <c r="M98" s="304">
        <f>'2026 Sum_Fall Order Form V9'!$T$96</f>
        <v>0</v>
      </c>
      <c r="N98" s="304"/>
      <c r="O98" s="303">
        <f>'2026 Sum_Fall Order Form V9'!$W$23</f>
        <v>0</v>
      </c>
      <c r="P98" s="303">
        <f>'2026 Sum_Fall Order Form V9'!$W$23</f>
        <v>0</v>
      </c>
      <c r="Q98" s="304">
        <f>'2026 Sum_Fall Order Form V9'!$W$96</f>
        <v>0</v>
      </c>
      <c r="R98" s="304"/>
      <c r="S98" s="303">
        <f>'2026 Sum_Fall Order Form V9'!$Z$23</f>
        <v>0</v>
      </c>
      <c r="T98" s="303">
        <f>'2026 Sum_Fall Order Form V9'!$Z$23</f>
        <v>0</v>
      </c>
      <c r="U98" s="304">
        <f>'2026 Sum_Fall Order Form V9'!$Z$96</f>
        <v>0</v>
      </c>
      <c r="V98" s="304"/>
      <c r="W98" s="305">
        <f>'2026 Sum_Fall Order Form V9'!$K$96</f>
        <v>46174</v>
      </c>
      <c r="X98" s="305">
        <f>'2026 Sum_Fall Order Form V9'!$N$96</f>
        <v>46265</v>
      </c>
      <c r="Z98" s="304">
        <f>'2026 Sum_Fall Order Form V9'!$BT$96</f>
        <v>8</v>
      </c>
    </row>
    <row r="99" spans="1:26">
      <c r="A99" s="304">
        <v>98</v>
      </c>
      <c r="C99" s="302">
        <f>'2026 Sum_Fall Order Form V9'!$F$18</f>
        <v>0</v>
      </c>
      <c r="D99" s="225" t="s">
        <v>173</v>
      </c>
      <c r="E99" s="343" t="s">
        <v>541</v>
      </c>
      <c r="F99" s="304">
        <v>26737</v>
      </c>
      <c r="G99" s="303">
        <f>'2026 Sum_Fall Order Form V9'!$Q$23</f>
        <v>0</v>
      </c>
      <c r="H99" s="303">
        <f>'2026 Sum_Fall Order Form V9'!$Q$23</f>
        <v>0</v>
      </c>
      <c r="I99" s="304">
        <f>'2026 Sum_Fall Order Form V9'!$R$96</f>
        <v>0</v>
      </c>
      <c r="J99" s="304"/>
      <c r="K99" s="303">
        <f>'2026 Sum_Fall Order Form V9'!$T$23</f>
        <v>0</v>
      </c>
      <c r="L99" s="303">
        <f>'2026 Sum_Fall Order Form V9'!$T$23</f>
        <v>0</v>
      </c>
      <c r="M99" s="304">
        <f>'2026 Sum_Fall Order Form V9'!$U$96</f>
        <v>0</v>
      </c>
      <c r="N99" s="304"/>
      <c r="O99" s="303">
        <f>'2026 Sum_Fall Order Form V9'!$W$23</f>
        <v>0</v>
      </c>
      <c r="P99" s="303">
        <f>'2026 Sum_Fall Order Form V9'!$W$23</f>
        <v>0</v>
      </c>
      <c r="Q99" s="304">
        <f>'2026 Sum_Fall Order Form V9'!$X$96</f>
        <v>0</v>
      </c>
      <c r="R99" s="304"/>
      <c r="S99" s="303">
        <f>'2026 Sum_Fall Order Form V9'!$Z$23</f>
        <v>0</v>
      </c>
      <c r="T99" s="303">
        <f>'2026 Sum_Fall Order Form V9'!$Z$23</f>
        <v>0</v>
      </c>
      <c r="U99" s="304">
        <f>'2026 Sum_Fall Order Form V9'!$AA$96</f>
        <v>0</v>
      </c>
      <c r="V99" s="304"/>
      <c r="W99" s="305"/>
      <c r="X99" s="305"/>
      <c r="Z99" s="304"/>
    </row>
    <row r="100" spans="1:26">
      <c r="A100" s="304">
        <v>99</v>
      </c>
      <c r="C100" s="302">
        <f>'2026 Sum_Fall Order Form V9'!$F$18</f>
        <v>0</v>
      </c>
      <c r="D100" s="225" t="s">
        <v>174</v>
      </c>
      <c r="E100" s="345">
        <v>1793548</v>
      </c>
      <c r="F100" s="304">
        <v>29111</v>
      </c>
      <c r="G100" s="303">
        <f>'2026 Sum_Fall Order Form V9'!$Q$23</f>
        <v>0</v>
      </c>
      <c r="H100" s="303">
        <f>'2026 Sum_Fall Order Form V9'!$Q$23</f>
        <v>0</v>
      </c>
      <c r="I100" s="304">
        <f>'2026 Sum_Fall Order Form V9'!$Q$97</f>
        <v>0</v>
      </c>
      <c r="J100" s="304"/>
      <c r="K100" s="303">
        <f>'2026 Sum_Fall Order Form V9'!$T$23</f>
        <v>0</v>
      </c>
      <c r="L100" s="303">
        <f>'2026 Sum_Fall Order Form V9'!$T$23</f>
        <v>0</v>
      </c>
      <c r="M100" s="304">
        <f>'2026 Sum_Fall Order Form V9'!$T$97</f>
        <v>0</v>
      </c>
      <c r="N100" s="304"/>
      <c r="O100" s="303">
        <f>'2026 Sum_Fall Order Form V9'!$W$23</f>
        <v>0</v>
      </c>
      <c r="P100" s="303">
        <f>'2026 Sum_Fall Order Form V9'!$W$23</f>
        <v>0</v>
      </c>
      <c r="Q100" s="304">
        <f>'2026 Sum_Fall Order Form V9'!$W$97</f>
        <v>0</v>
      </c>
      <c r="R100" s="304"/>
      <c r="S100" s="303">
        <f>'2026 Sum_Fall Order Form V9'!$Z$23</f>
        <v>0</v>
      </c>
      <c r="T100" s="303">
        <f>'2026 Sum_Fall Order Form V9'!$Z$23</f>
        <v>0</v>
      </c>
      <c r="U100" s="304">
        <f>'2026 Sum_Fall Order Form V9'!$Z$97</f>
        <v>0</v>
      </c>
      <c r="V100" s="304"/>
      <c r="W100" s="305">
        <f>'2026 Sum_Fall Order Form V9'!$K$97</f>
        <v>46174</v>
      </c>
      <c r="X100" s="305">
        <f>'2026 Sum_Fall Order Form V9'!$N$97</f>
        <v>46265</v>
      </c>
      <c r="Z100" s="304">
        <f>'2026 Sum_Fall Order Form V9'!$BT$97</f>
        <v>13</v>
      </c>
    </row>
    <row r="101" spans="1:26">
      <c r="A101" s="304">
        <v>100</v>
      </c>
      <c r="C101" s="302">
        <f>'2026 Sum_Fall Order Form V9'!$F$18</f>
        <v>0</v>
      </c>
      <c r="D101" s="225" t="s">
        <v>174</v>
      </c>
      <c r="E101" s="343" t="s">
        <v>542</v>
      </c>
      <c r="F101" s="304">
        <v>29236</v>
      </c>
      <c r="G101" s="303">
        <f>'2026 Sum_Fall Order Form V9'!$Q$23</f>
        <v>0</v>
      </c>
      <c r="H101" s="303">
        <f>'2026 Sum_Fall Order Form V9'!$Q$23</f>
        <v>0</v>
      </c>
      <c r="I101" s="304">
        <f>'2026 Sum_Fall Order Form V9'!$R$97</f>
        <v>0</v>
      </c>
      <c r="J101" s="304"/>
      <c r="K101" s="303">
        <f>'2026 Sum_Fall Order Form V9'!$T$23</f>
        <v>0</v>
      </c>
      <c r="L101" s="303">
        <f>'2026 Sum_Fall Order Form V9'!$T$23</f>
        <v>0</v>
      </c>
      <c r="M101" s="304">
        <f>'2026 Sum_Fall Order Form V9'!$U$97</f>
        <v>0</v>
      </c>
      <c r="N101" s="304"/>
      <c r="O101" s="303">
        <f>'2026 Sum_Fall Order Form V9'!$W$23</f>
        <v>0</v>
      </c>
      <c r="P101" s="303">
        <f>'2026 Sum_Fall Order Form V9'!$W$23</f>
        <v>0</v>
      </c>
      <c r="Q101" s="304">
        <f>'2026 Sum_Fall Order Form V9'!$X$97</f>
        <v>0</v>
      </c>
      <c r="R101" s="304"/>
      <c r="S101" s="303">
        <f>'2026 Sum_Fall Order Form V9'!$Z$23</f>
        <v>0</v>
      </c>
      <c r="T101" s="303">
        <f>'2026 Sum_Fall Order Form V9'!$Z$23</f>
        <v>0</v>
      </c>
      <c r="U101" s="304">
        <f>'2026 Sum_Fall Order Form V9'!$AA$97</f>
        <v>0</v>
      </c>
      <c r="V101" s="304"/>
      <c r="W101" s="305"/>
      <c r="X101" s="305"/>
      <c r="Z101" s="304"/>
    </row>
    <row r="102" spans="1:26">
      <c r="A102" s="304">
        <v>101</v>
      </c>
      <c r="C102" s="302">
        <f>'2026 Sum_Fall Order Form V9'!$F$18</f>
        <v>0</v>
      </c>
      <c r="D102" s="225" t="s">
        <v>175</v>
      </c>
      <c r="E102" s="345">
        <v>1719058</v>
      </c>
      <c r="F102" s="304">
        <v>25739</v>
      </c>
      <c r="G102" s="303">
        <f>'2026 Sum_Fall Order Form V9'!$Q$23</f>
        <v>0</v>
      </c>
      <c r="H102" s="303">
        <f>'2026 Sum_Fall Order Form V9'!$Q$23</f>
        <v>0</v>
      </c>
      <c r="I102" s="304">
        <f>'2026 Sum_Fall Order Form V9'!$Q$98</f>
        <v>0</v>
      </c>
      <c r="J102" s="304"/>
      <c r="K102" s="303">
        <f>'2026 Sum_Fall Order Form V9'!$T$23</f>
        <v>0</v>
      </c>
      <c r="L102" s="303">
        <f>'2026 Sum_Fall Order Form V9'!$T$23</f>
        <v>0</v>
      </c>
      <c r="M102" s="304">
        <f>'2026 Sum_Fall Order Form V9'!$T$98</f>
        <v>0</v>
      </c>
      <c r="N102" s="304"/>
      <c r="O102" s="303">
        <f>'2026 Sum_Fall Order Form V9'!$W$23</f>
        <v>0</v>
      </c>
      <c r="P102" s="303">
        <f>'2026 Sum_Fall Order Form V9'!$W$23</f>
        <v>0</v>
      </c>
      <c r="Q102" s="304">
        <f>'2026 Sum_Fall Order Form V9'!$W$98</f>
        <v>0</v>
      </c>
      <c r="R102" s="304"/>
      <c r="S102" s="303">
        <f>'2026 Sum_Fall Order Form V9'!$Z$23</f>
        <v>0</v>
      </c>
      <c r="T102" s="303">
        <f>'2026 Sum_Fall Order Form V9'!$Z$23</f>
        <v>0</v>
      </c>
      <c r="U102" s="304">
        <f>'2026 Sum_Fall Order Form V9'!$Z$98</f>
        <v>0</v>
      </c>
      <c r="V102" s="304"/>
      <c r="W102" s="305">
        <f>'2026 Sum_Fall Order Form V9'!$K$98</f>
        <v>46174</v>
      </c>
      <c r="X102" s="305">
        <f>'2026 Sum_Fall Order Form V9'!$N$98</f>
        <v>46265</v>
      </c>
      <c r="Z102" s="304" t="str">
        <f>'2026 Sum_Fall Order Form V9'!$BT$98</f>
        <v>S/O</v>
      </c>
    </row>
    <row r="103" spans="1:26">
      <c r="A103" s="304">
        <v>102</v>
      </c>
      <c r="C103" s="302">
        <f>'2026 Sum_Fall Order Form V9'!$F$18</f>
        <v>0</v>
      </c>
      <c r="D103" s="225" t="s">
        <v>175</v>
      </c>
      <c r="E103" s="343" t="s">
        <v>543</v>
      </c>
      <c r="F103" s="304">
        <v>25807</v>
      </c>
      <c r="G103" s="303">
        <f>'2026 Sum_Fall Order Form V9'!$Q$23</f>
        <v>0</v>
      </c>
      <c r="H103" s="303">
        <f>'2026 Sum_Fall Order Form V9'!$Q$23</f>
        <v>0</v>
      </c>
      <c r="I103" s="304">
        <f>'2026 Sum_Fall Order Form V9'!$R$98</f>
        <v>0</v>
      </c>
      <c r="J103" s="304"/>
      <c r="K103" s="303">
        <f>'2026 Sum_Fall Order Form V9'!$T$23</f>
        <v>0</v>
      </c>
      <c r="L103" s="303">
        <f>'2026 Sum_Fall Order Form V9'!$T$23</f>
        <v>0</v>
      </c>
      <c r="M103" s="304">
        <f>'2026 Sum_Fall Order Form V9'!$U$98</f>
        <v>0</v>
      </c>
      <c r="N103" s="304"/>
      <c r="O103" s="303">
        <f>'2026 Sum_Fall Order Form V9'!$W$23</f>
        <v>0</v>
      </c>
      <c r="P103" s="303">
        <f>'2026 Sum_Fall Order Form V9'!$W$23</f>
        <v>0</v>
      </c>
      <c r="Q103" s="304">
        <f>'2026 Sum_Fall Order Form V9'!$X$98</f>
        <v>0</v>
      </c>
      <c r="R103" s="304"/>
      <c r="S103" s="303">
        <f>'2026 Sum_Fall Order Form V9'!$Z$23</f>
        <v>0</v>
      </c>
      <c r="T103" s="303">
        <f>'2026 Sum_Fall Order Form V9'!$Z$23</f>
        <v>0</v>
      </c>
      <c r="U103" s="304">
        <f>'2026 Sum_Fall Order Form V9'!$AA$98</f>
        <v>0</v>
      </c>
      <c r="V103" s="304"/>
      <c r="W103" s="305"/>
      <c r="X103" s="305"/>
      <c r="Z103" s="304"/>
    </row>
    <row r="104" spans="1:26">
      <c r="A104" s="304">
        <v>103</v>
      </c>
      <c r="C104" s="302">
        <f>'2026 Sum_Fall Order Form V9'!$F$18</f>
        <v>0</v>
      </c>
      <c r="D104" s="225" t="s">
        <v>177</v>
      </c>
      <c r="E104" s="345">
        <v>1793558</v>
      </c>
      <c r="F104" s="304">
        <v>25745</v>
      </c>
      <c r="G104" s="303">
        <f>'2026 Sum_Fall Order Form V9'!$Q$23</f>
        <v>0</v>
      </c>
      <c r="H104" s="303">
        <f>'2026 Sum_Fall Order Form V9'!$Q$23</f>
        <v>0</v>
      </c>
      <c r="I104" s="304">
        <f>'2026 Sum_Fall Order Form V9'!$Q$99</f>
        <v>0</v>
      </c>
      <c r="J104" s="304"/>
      <c r="K104" s="303">
        <f>'2026 Sum_Fall Order Form V9'!$T$23</f>
        <v>0</v>
      </c>
      <c r="L104" s="303">
        <f>'2026 Sum_Fall Order Form V9'!$T$23</f>
        <v>0</v>
      </c>
      <c r="M104" s="304">
        <f>'2026 Sum_Fall Order Form V9'!$T$99</f>
        <v>0</v>
      </c>
      <c r="N104" s="304"/>
      <c r="O104" s="303">
        <f>'2026 Sum_Fall Order Form V9'!$W$23</f>
        <v>0</v>
      </c>
      <c r="P104" s="303">
        <f>'2026 Sum_Fall Order Form V9'!$W$23</f>
        <v>0</v>
      </c>
      <c r="Q104" s="304">
        <f>'2026 Sum_Fall Order Form V9'!$W$99</f>
        <v>0</v>
      </c>
      <c r="R104" s="304"/>
      <c r="S104" s="303">
        <f>'2026 Sum_Fall Order Form V9'!$Z$23</f>
        <v>0</v>
      </c>
      <c r="T104" s="303">
        <f>'2026 Sum_Fall Order Form V9'!$Z$23</f>
        <v>0</v>
      </c>
      <c r="U104" s="304">
        <f>'2026 Sum_Fall Order Form V9'!$Z$99</f>
        <v>0</v>
      </c>
      <c r="V104" s="304"/>
      <c r="W104" s="305">
        <f>'2026 Sum_Fall Order Form V9'!$K$99</f>
        <v>46174</v>
      </c>
      <c r="X104" s="305">
        <f>'2026 Sum_Fall Order Form V9'!$N$99</f>
        <v>46265</v>
      </c>
      <c r="Z104" s="304">
        <f>'2026 Sum_Fall Order Form V9'!$BT$99</f>
        <v>7</v>
      </c>
    </row>
    <row r="105" spans="1:26">
      <c r="A105" s="304">
        <v>104</v>
      </c>
      <c r="C105" s="302">
        <f>'2026 Sum_Fall Order Form V9'!$F$18</f>
        <v>0</v>
      </c>
      <c r="D105" s="225" t="s">
        <v>177</v>
      </c>
      <c r="E105" s="343" t="s">
        <v>544</v>
      </c>
      <c r="F105" s="304">
        <v>25808</v>
      </c>
      <c r="G105" s="303">
        <f>'2026 Sum_Fall Order Form V9'!$Q$23</f>
        <v>0</v>
      </c>
      <c r="H105" s="303">
        <f>'2026 Sum_Fall Order Form V9'!$Q$23</f>
        <v>0</v>
      </c>
      <c r="I105" s="304">
        <f>'2026 Sum_Fall Order Form V9'!$R$99</f>
        <v>0</v>
      </c>
      <c r="J105" s="304"/>
      <c r="K105" s="303">
        <f>'2026 Sum_Fall Order Form V9'!$T$23</f>
        <v>0</v>
      </c>
      <c r="L105" s="303">
        <f>'2026 Sum_Fall Order Form V9'!$T$23</f>
        <v>0</v>
      </c>
      <c r="M105" s="304">
        <f>'2026 Sum_Fall Order Form V9'!$U$99</f>
        <v>0</v>
      </c>
      <c r="N105" s="304"/>
      <c r="O105" s="303">
        <f>'2026 Sum_Fall Order Form V9'!$W$23</f>
        <v>0</v>
      </c>
      <c r="P105" s="303">
        <f>'2026 Sum_Fall Order Form V9'!$W$23</f>
        <v>0</v>
      </c>
      <c r="Q105" s="304">
        <f>'2026 Sum_Fall Order Form V9'!$X$99</f>
        <v>0</v>
      </c>
      <c r="R105" s="304"/>
      <c r="S105" s="303">
        <f>'2026 Sum_Fall Order Form V9'!$Z$23</f>
        <v>0</v>
      </c>
      <c r="T105" s="303">
        <f>'2026 Sum_Fall Order Form V9'!$Z$23</f>
        <v>0</v>
      </c>
      <c r="U105" s="304">
        <f>'2026 Sum_Fall Order Form V9'!$AA$99</f>
        <v>0</v>
      </c>
      <c r="V105" s="304"/>
      <c r="W105" s="305"/>
      <c r="X105" s="305"/>
      <c r="Z105" s="304"/>
    </row>
    <row r="106" spans="1:26">
      <c r="A106" s="304">
        <v>105</v>
      </c>
      <c r="C106" s="302">
        <f>'2026 Sum_Fall Order Form V9'!$F$18</f>
        <v>0</v>
      </c>
      <c r="D106" s="225" t="s">
        <v>179</v>
      </c>
      <c r="E106" s="344">
        <v>1719788</v>
      </c>
      <c r="F106" s="304">
        <v>28284</v>
      </c>
      <c r="G106" s="303">
        <f>'2026 Sum_Fall Order Form V9'!$Q$23</f>
        <v>0</v>
      </c>
      <c r="H106" s="303">
        <f>'2026 Sum_Fall Order Form V9'!$Q$23</f>
        <v>0</v>
      </c>
      <c r="I106" s="304">
        <f>'2026 Sum_Fall Order Form V9'!$Q$101</f>
        <v>0</v>
      </c>
      <c r="K106" s="303">
        <f>'2026 Sum_Fall Order Form V9'!$T$23</f>
        <v>0</v>
      </c>
      <c r="L106" s="303">
        <f>'2026 Sum_Fall Order Form V9'!$T$23</f>
        <v>0</v>
      </c>
      <c r="M106" s="304">
        <f>'2026 Sum_Fall Order Form V9'!$T$101</f>
        <v>0</v>
      </c>
      <c r="O106" s="303">
        <f>'2026 Sum_Fall Order Form V9'!$W$23</f>
        <v>0</v>
      </c>
      <c r="P106" s="303">
        <f>'2026 Sum_Fall Order Form V9'!$W$23</f>
        <v>0</v>
      </c>
      <c r="Q106" s="304">
        <f>'2026 Sum_Fall Order Form V9'!$W$101</f>
        <v>0</v>
      </c>
      <c r="S106" s="303">
        <f>'2026 Sum_Fall Order Form V9'!$Z$23</f>
        <v>0</v>
      </c>
      <c r="T106" s="303">
        <f>'2026 Sum_Fall Order Form V9'!$Z$23</f>
        <v>0</v>
      </c>
      <c r="U106" s="304">
        <f>'2026 Sum_Fall Order Form V9'!$Z$101</f>
        <v>0</v>
      </c>
      <c r="W106" s="305">
        <f>'2026 Sum_Fall Order Form V9'!$K$101</f>
        <v>46174</v>
      </c>
      <c r="X106" s="305">
        <f>'2026 Sum_Fall Order Form V9'!$N$101</f>
        <v>46244</v>
      </c>
      <c r="Z106" s="304">
        <f>'2026 Sum_Fall Order Form V9'!$BT$101</f>
        <v>5</v>
      </c>
    </row>
    <row r="107" spans="1:26">
      <c r="A107" s="304">
        <v>106</v>
      </c>
      <c r="C107" s="302">
        <f>'2026 Sum_Fall Order Form V9'!$F$18</f>
        <v>0</v>
      </c>
      <c r="D107" s="225" t="s">
        <v>179</v>
      </c>
      <c r="E107" s="343" t="s">
        <v>545</v>
      </c>
      <c r="F107" s="304">
        <v>28343</v>
      </c>
      <c r="G107" s="303">
        <f>'2026 Sum_Fall Order Form V9'!$Q$23</f>
        <v>0</v>
      </c>
      <c r="H107" s="303">
        <f>'2026 Sum_Fall Order Form V9'!$Q$23</f>
        <v>0</v>
      </c>
      <c r="I107" s="304">
        <f>'2026 Sum_Fall Order Form V9'!$R$101</f>
        <v>0</v>
      </c>
      <c r="K107" s="303">
        <f>'2026 Sum_Fall Order Form V9'!$T$23</f>
        <v>0</v>
      </c>
      <c r="L107" s="303">
        <f>'2026 Sum_Fall Order Form V9'!$T$23</f>
        <v>0</v>
      </c>
      <c r="M107" s="304">
        <f>'2026 Sum_Fall Order Form V9'!$U$101</f>
        <v>0</v>
      </c>
      <c r="O107" s="303">
        <f>'2026 Sum_Fall Order Form V9'!$W$23</f>
        <v>0</v>
      </c>
      <c r="P107" s="303">
        <f>'2026 Sum_Fall Order Form V9'!$W$23</f>
        <v>0</v>
      </c>
      <c r="Q107" s="304">
        <f>'2026 Sum_Fall Order Form V9'!$X$101</f>
        <v>0</v>
      </c>
      <c r="S107" s="303">
        <f>'2026 Sum_Fall Order Form V9'!$Z$23</f>
        <v>0</v>
      </c>
      <c r="T107" s="303">
        <f>'2026 Sum_Fall Order Form V9'!$Z$23</f>
        <v>0</v>
      </c>
      <c r="U107" s="304">
        <f>'2026 Sum_Fall Order Form V9'!$AA$101</f>
        <v>0</v>
      </c>
      <c r="W107" s="305"/>
      <c r="X107" s="305"/>
      <c r="Z107" s="304"/>
    </row>
    <row r="108" spans="1:26">
      <c r="A108" s="304">
        <v>107</v>
      </c>
      <c r="C108" s="302">
        <f>'2026 Sum_Fall Order Form V9'!$F$18</f>
        <v>0</v>
      </c>
      <c r="D108" s="225" t="s">
        <v>181</v>
      </c>
      <c r="E108" s="344">
        <v>1720807</v>
      </c>
      <c r="F108" s="304">
        <v>18075</v>
      </c>
      <c r="G108" s="303">
        <f>'2026 Sum_Fall Order Form V9'!$Q$23</f>
        <v>0</v>
      </c>
      <c r="H108" s="303">
        <f>'2026 Sum_Fall Order Form V9'!$Q$23</f>
        <v>0</v>
      </c>
      <c r="I108" s="304">
        <f>'2026 Sum_Fall Order Form V9'!$Q$103</f>
        <v>0</v>
      </c>
      <c r="K108" s="303">
        <f>'2026 Sum_Fall Order Form V9'!$T$23</f>
        <v>0</v>
      </c>
      <c r="L108" s="303">
        <f>'2026 Sum_Fall Order Form V9'!$T$23</f>
        <v>0</v>
      </c>
      <c r="M108" s="304">
        <f>'2026 Sum_Fall Order Form V9'!$T$103</f>
        <v>0</v>
      </c>
      <c r="O108" s="303">
        <f>'2026 Sum_Fall Order Form V9'!$W$23</f>
        <v>0</v>
      </c>
      <c r="P108" s="303">
        <f>'2026 Sum_Fall Order Form V9'!$W$23</f>
        <v>0</v>
      </c>
      <c r="Q108" s="304">
        <f>'2026 Sum_Fall Order Form V9'!$W$103</f>
        <v>0</v>
      </c>
      <c r="S108" s="303">
        <f>'2026 Sum_Fall Order Form V9'!$Z$23</f>
        <v>0</v>
      </c>
      <c r="T108" s="303">
        <f>'2026 Sum_Fall Order Form V9'!$Z$23</f>
        <v>0</v>
      </c>
      <c r="U108" s="304">
        <f>'2026 Sum_Fall Order Form V9'!$Z$103</f>
        <v>0</v>
      </c>
      <c r="W108" s="305">
        <f>'2026 Sum_Fall Order Form V9'!$K$103</f>
        <v>46174</v>
      </c>
      <c r="X108" s="305">
        <f>'2026 Sum_Fall Order Form V9'!$N$103</f>
        <v>46209</v>
      </c>
      <c r="Z108" s="304">
        <f>'2026 Sum_Fall Order Form V9'!$BT$103</f>
        <v>7</v>
      </c>
    </row>
    <row r="109" spans="1:26">
      <c r="A109" s="304">
        <v>108</v>
      </c>
      <c r="C109" s="302">
        <f>'2026 Sum_Fall Order Form V9'!$F$18</f>
        <v>0</v>
      </c>
      <c r="D109" s="225" t="s">
        <v>181</v>
      </c>
      <c r="E109" s="343" t="s">
        <v>546</v>
      </c>
      <c r="F109" s="304">
        <v>18076</v>
      </c>
      <c r="G109" s="303">
        <f>'2026 Sum_Fall Order Form V9'!$Q$23</f>
        <v>0</v>
      </c>
      <c r="H109" s="303">
        <f>'2026 Sum_Fall Order Form V9'!$Q$23</f>
        <v>0</v>
      </c>
      <c r="I109" s="304">
        <f>'2026 Sum_Fall Order Form V9'!$R$103</f>
        <v>0</v>
      </c>
      <c r="K109" s="303">
        <f>'2026 Sum_Fall Order Form V9'!$T$23</f>
        <v>0</v>
      </c>
      <c r="L109" s="303">
        <f>'2026 Sum_Fall Order Form V9'!$T$23</f>
        <v>0</v>
      </c>
      <c r="M109" s="304">
        <f>'2026 Sum_Fall Order Form V9'!$U$103</f>
        <v>0</v>
      </c>
      <c r="O109" s="303">
        <f>'2026 Sum_Fall Order Form V9'!$W$23</f>
        <v>0</v>
      </c>
      <c r="P109" s="303">
        <f>'2026 Sum_Fall Order Form V9'!$W$23</f>
        <v>0</v>
      </c>
      <c r="Q109" s="304">
        <f>'2026 Sum_Fall Order Form V9'!$X$103</f>
        <v>0</v>
      </c>
      <c r="S109" s="303">
        <f>'2026 Sum_Fall Order Form V9'!$Z$23</f>
        <v>0</v>
      </c>
      <c r="T109" s="303">
        <f>'2026 Sum_Fall Order Form V9'!$Z$23</f>
        <v>0</v>
      </c>
      <c r="U109" s="304">
        <f>'2026 Sum_Fall Order Form V9'!$AA$103</f>
        <v>0</v>
      </c>
      <c r="W109" s="305"/>
      <c r="X109" s="305"/>
      <c r="Z109" s="304"/>
    </row>
    <row r="110" spans="1:26">
      <c r="A110" s="304">
        <v>109</v>
      </c>
      <c r="C110" s="302">
        <f>'2026 Sum_Fall Order Form V9'!$F$18</f>
        <v>0</v>
      </c>
      <c r="D110" s="8" t="s">
        <v>183</v>
      </c>
      <c r="E110" s="342">
        <v>1723608</v>
      </c>
      <c r="F110" s="304">
        <v>24766</v>
      </c>
      <c r="G110" s="303">
        <f>'2026 Sum_Fall Order Form V9'!$Q$23</f>
        <v>0</v>
      </c>
      <c r="H110" s="303">
        <f>'2026 Sum_Fall Order Form V9'!$Q$23</f>
        <v>0</v>
      </c>
      <c r="I110" s="304">
        <f>'2026 Sum_Fall Order Form V9'!$Q$105</f>
        <v>0</v>
      </c>
      <c r="K110" s="303">
        <f>'2026 Sum_Fall Order Form V9'!$T$23</f>
        <v>0</v>
      </c>
      <c r="L110" s="303">
        <f>'2026 Sum_Fall Order Form V9'!$T$23</f>
        <v>0</v>
      </c>
      <c r="M110" s="304">
        <f>'2026 Sum_Fall Order Form V9'!$T$105</f>
        <v>0</v>
      </c>
      <c r="O110" s="303">
        <f>'2026 Sum_Fall Order Form V9'!$W$23</f>
        <v>0</v>
      </c>
      <c r="P110" s="303">
        <f>'2026 Sum_Fall Order Form V9'!$W$23</f>
        <v>0</v>
      </c>
      <c r="Q110" s="304">
        <f>'2026 Sum_Fall Order Form V9'!$W$105</f>
        <v>0</v>
      </c>
      <c r="S110" s="303">
        <f>'2026 Sum_Fall Order Form V9'!$Z$23</f>
        <v>0</v>
      </c>
      <c r="T110" s="303">
        <f>'2026 Sum_Fall Order Form V9'!$Z$23</f>
        <v>0</v>
      </c>
      <c r="U110" s="304">
        <f>'2026 Sum_Fall Order Form V9'!$Z$105</f>
        <v>0</v>
      </c>
      <c r="W110" s="305">
        <f>'2026 Sum_Fall Order Form V9'!$K$105</f>
        <v>46174</v>
      </c>
      <c r="X110" s="305">
        <f>'2026 Sum_Fall Order Form V9'!$N$105</f>
        <v>46265</v>
      </c>
      <c r="Z110" s="304">
        <f>'2026 Sum_Fall Order Form V9'!$BT$105</f>
        <v>20</v>
      </c>
    </row>
    <row r="111" spans="1:26">
      <c r="A111" s="304">
        <v>110</v>
      </c>
      <c r="C111" s="302">
        <f>'2026 Sum_Fall Order Form V9'!$F$18</f>
        <v>0</v>
      </c>
      <c r="D111" s="8" t="s">
        <v>183</v>
      </c>
      <c r="E111" s="343" t="s">
        <v>547</v>
      </c>
      <c r="F111" s="304">
        <v>24767</v>
      </c>
      <c r="G111" s="303">
        <f>'2026 Sum_Fall Order Form V9'!$Q$23</f>
        <v>0</v>
      </c>
      <c r="H111" s="303">
        <f>'2026 Sum_Fall Order Form V9'!$Q$23</f>
        <v>0</v>
      </c>
      <c r="I111" s="304">
        <f>'2026 Sum_Fall Order Form V9'!$R$105</f>
        <v>0</v>
      </c>
      <c r="K111" s="303">
        <f>'2026 Sum_Fall Order Form V9'!$T$23</f>
        <v>0</v>
      </c>
      <c r="L111" s="303">
        <f>'2026 Sum_Fall Order Form V9'!$T$23</f>
        <v>0</v>
      </c>
      <c r="M111" s="304">
        <f>'2026 Sum_Fall Order Form V9'!$U$105</f>
        <v>0</v>
      </c>
      <c r="O111" s="303">
        <f>'2026 Sum_Fall Order Form V9'!$W$23</f>
        <v>0</v>
      </c>
      <c r="P111" s="303">
        <f>'2026 Sum_Fall Order Form V9'!$W$23</f>
        <v>0</v>
      </c>
      <c r="Q111" s="304">
        <f>'2026 Sum_Fall Order Form V9'!$X$105</f>
        <v>0</v>
      </c>
      <c r="S111" s="303">
        <f>'2026 Sum_Fall Order Form V9'!$Z$23</f>
        <v>0</v>
      </c>
      <c r="T111" s="303">
        <f>'2026 Sum_Fall Order Form V9'!$Z$23</f>
        <v>0</v>
      </c>
      <c r="U111" s="304">
        <f>'2026 Sum_Fall Order Form V9'!$AA$105</f>
        <v>0</v>
      </c>
      <c r="W111" s="305"/>
      <c r="X111" s="305"/>
      <c r="Z111" s="304"/>
    </row>
    <row r="112" spans="1:26">
      <c r="A112" s="304">
        <v>111</v>
      </c>
      <c r="C112" s="302">
        <f>'2026 Sum_Fall Order Form V9'!$F$18</f>
        <v>0</v>
      </c>
      <c r="D112" s="8" t="s">
        <v>185</v>
      </c>
      <c r="E112" s="342">
        <v>1723057</v>
      </c>
      <c r="F112" s="304">
        <v>5315</v>
      </c>
      <c r="G112" s="303">
        <f>'2026 Sum_Fall Order Form V9'!$Q$23</f>
        <v>0</v>
      </c>
      <c r="H112" s="303">
        <f>'2026 Sum_Fall Order Form V9'!$Q$23</f>
        <v>0</v>
      </c>
      <c r="I112" s="304">
        <f>'2026 Sum_Fall Order Form V9'!$Q$106</f>
        <v>0</v>
      </c>
      <c r="K112" s="303">
        <f>'2026 Sum_Fall Order Form V9'!$T$23</f>
        <v>0</v>
      </c>
      <c r="L112" s="303">
        <f>'2026 Sum_Fall Order Form V9'!$T$23</f>
        <v>0</v>
      </c>
      <c r="M112" s="304">
        <f>'2026 Sum_Fall Order Form V9'!$T$106</f>
        <v>0</v>
      </c>
      <c r="O112" s="303">
        <f>'2026 Sum_Fall Order Form V9'!$W$23</f>
        <v>0</v>
      </c>
      <c r="P112" s="303">
        <f>'2026 Sum_Fall Order Form V9'!$W$23</f>
        <v>0</v>
      </c>
      <c r="Q112" s="304">
        <f>'2026 Sum_Fall Order Form V9'!$W$106</f>
        <v>0</v>
      </c>
      <c r="S112" s="303">
        <f>'2026 Sum_Fall Order Form V9'!$Z$23</f>
        <v>0</v>
      </c>
      <c r="T112" s="303">
        <f>'2026 Sum_Fall Order Form V9'!$Z$23</f>
        <v>0</v>
      </c>
      <c r="U112" s="304">
        <f>'2026 Sum_Fall Order Form V9'!$Z$106</f>
        <v>0</v>
      </c>
      <c r="W112" s="305">
        <f>'2026 Sum_Fall Order Form V9'!$K$106</f>
        <v>44425</v>
      </c>
      <c r="X112" s="305">
        <f>'2026 Sum_Fall Order Form V9'!$N$106</f>
        <v>46279</v>
      </c>
      <c r="Z112" s="304">
        <f>'2026 Sum_Fall Order Form V9'!$BT$106</f>
        <v>32</v>
      </c>
    </row>
    <row r="113" spans="1:26">
      <c r="A113" s="304">
        <v>112</v>
      </c>
      <c r="C113" s="302">
        <f>'2026 Sum_Fall Order Form V9'!$F$18</f>
        <v>0</v>
      </c>
      <c r="D113" s="8" t="s">
        <v>185</v>
      </c>
      <c r="E113" s="343" t="s">
        <v>548</v>
      </c>
      <c r="F113" s="304">
        <v>5786</v>
      </c>
      <c r="G113" s="303">
        <f>'2026 Sum_Fall Order Form V9'!$Q$23</f>
        <v>0</v>
      </c>
      <c r="H113" s="303">
        <f>'2026 Sum_Fall Order Form V9'!$Q$23</f>
        <v>0</v>
      </c>
      <c r="I113" s="304">
        <f>'2026 Sum_Fall Order Form V9'!$R$106</f>
        <v>0</v>
      </c>
      <c r="K113" s="303">
        <f>'2026 Sum_Fall Order Form V9'!$T$23</f>
        <v>0</v>
      </c>
      <c r="L113" s="303">
        <f>'2026 Sum_Fall Order Form V9'!$T$23</f>
        <v>0</v>
      </c>
      <c r="M113" s="304">
        <f>'2026 Sum_Fall Order Form V9'!$U$106</f>
        <v>0</v>
      </c>
      <c r="O113" s="303">
        <f>'2026 Sum_Fall Order Form V9'!$W$23</f>
        <v>0</v>
      </c>
      <c r="P113" s="303">
        <f>'2026 Sum_Fall Order Form V9'!$W$23</f>
        <v>0</v>
      </c>
      <c r="Q113" s="304">
        <f>'2026 Sum_Fall Order Form V9'!$X$106</f>
        <v>0</v>
      </c>
      <c r="S113" s="303">
        <f>'2026 Sum_Fall Order Form V9'!$Z$23</f>
        <v>0</v>
      </c>
      <c r="T113" s="303">
        <f>'2026 Sum_Fall Order Form V9'!$Z$23</f>
        <v>0</v>
      </c>
      <c r="U113" s="304">
        <f>'2026 Sum_Fall Order Form V9'!$AA$106</f>
        <v>0</v>
      </c>
      <c r="W113" s="305"/>
      <c r="X113" s="305"/>
      <c r="Z113" s="304"/>
    </row>
    <row r="114" spans="1:26">
      <c r="A114" s="304">
        <v>113</v>
      </c>
      <c r="C114" s="302">
        <f>'2026 Sum_Fall Order Form V9'!$F$18</f>
        <v>0</v>
      </c>
      <c r="D114" s="225" t="s">
        <v>189</v>
      </c>
      <c r="E114" s="345">
        <v>1776107</v>
      </c>
      <c r="F114" s="304">
        <v>18103</v>
      </c>
      <c r="G114" s="303">
        <f>'2026 Sum_Fall Order Form V9'!$Q$23</f>
        <v>0</v>
      </c>
      <c r="H114" s="303">
        <f>'2026 Sum_Fall Order Form V9'!$Q$23</f>
        <v>0</v>
      </c>
      <c r="I114" s="304">
        <f>'2026 Sum_Fall Order Form V9'!$Q$110</f>
        <v>0</v>
      </c>
      <c r="K114" s="303">
        <f>'2026 Sum_Fall Order Form V9'!$T$23</f>
        <v>0</v>
      </c>
      <c r="L114" s="303">
        <f>'2026 Sum_Fall Order Form V9'!$T$23</f>
        <v>0</v>
      </c>
      <c r="M114" s="304">
        <f>'2026 Sum_Fall Order Form V9'!$T$110</f>
        <v>0</v>
      </c>
      <c r="O114" s="303">
        <f>'2026 Sum_Fall Order Form V9'!$W$23</f>
        <v>0</v>
      </c>
      <c r="P114" s="303">
        <f>'2026 Sum_Fall Order Form V9'!$W$23</f>
        <v>0</v>
      </c>
      <c r="Q114" s="304">
        <f>'2026 Sum_Fall Order Form V9'!$W$110</f>
        <v>0</v>
      </c>
      <c r="S114" s="303">
        <f>'2026 Sum_Fall Order Form V9'!$Z$23</f>
        <v>0</v>
      </c>
      <c r="T114" s="303">
        <f>'2026 Sum_Fall Order Form V9'!$Z$23</f>
        <v>0</v>
      </c>
      <c r="U114" s="304">
        <f>'2026 Sum_Fall Order Form V9'!$Z$110</f>
        <v>0</v>
      </c>
      <c r="W114" s="305">
        <f>'2026 Sum_Fall Order Form V9'!$K$110</f>
        <v>46174</v>
      </c>
      <c r="X114" s="305">
        <f>'2026 Sum_Fall Order Form V9'!$N$110</f>
        <v>46265</v>
      </c>
      <c r="Z114" s="304">
        <f>'2026 Sum_Fall Order Form V9'!$BT$110</f>
        <v>24</v>
      </c>
    </row>
    <row r="115" spans="1:26">
      <c r="A115" s="304">
        <v>114</v>
      </c>
      <c r="C115" s="302">
        <f>'2026 Sum_Fall Order Form V9'!$F$18</f>
        <v>0</v>
      </c>
      <c r="D115" s="225" t="s">
        <v>189</v>
      </c>
      <c r="E115" s="343" t="s">
        <v>549</v>
      </c>
      <c r="F115" s="304">
        <v>18104</v>
      </c>
      <c r="G115" s="303">
        <f>'2026 Sum_Fall Order Form V9'!$Q$23</f>
        <v>0</v>
      </c>
      <c r="H115" s="303">
        <f>'2026 Sum_Fall Order Form V9'!$Q$23</f>
        <v>0</v>
      </c>
      <c r="I115" s="304">
        <f>'2026 Sum_Fall Order Form V9'!$R$110</f>
        <v>0</v>
      </c>
      <c r="K115" s="303">
        <f>'2026 Sum_Fall Order Form V9'!$T$23</f>
        <v>0</v>
      </c>
      <c r="L115" s="303">
        <f>'2026 Sum_Fall Order Form V9'!$T$23</f>
        <v>0</v>
      </c>
      <c r="M115" s="304">
        <f>'2026 Sum_Fall Order Form V9'!$U$110</f>
        <v>0</v>
      </c>
      <c r="O115" s="303">
        <f>'2026 Sum_Fall Order Form V9'!$W$23</f>
        <v>0</v>
      </c>
      <c r="P115" s="303">
        <f>'2026 Sum_Fall Order Form V9'!$W$23</f>
        <v>0</v>
      </c>
      <c r="Q115" s="304">
        <f>'2026 Sum_Fall Order Form V9'!$X$110</f>
        <v>0</v>
      </c>
      <c r="S115" s="303">
        <f>'2026 Sum_Fall Order Form V9'!$Z$23</f>
        <v>0</v>
      </c>
      <c r="T115" s="303">
        <f>'2026 Sum_Fall Order Form V9'!$Z$23</f>
        <v>0</v>
      </c>
      <c r="U115" s="304">
        <f>'2026 Sum_Fall Order Form V9'!$AA$110</f>
        <v>0</v>
      </c>
      <c r="W115" s="305"/>
      <c r="X115" s="305"/>
      <c r="Z115" s="304"/>
    </row>
    <row r="116" spans="1:26">
      <c r="A116" s="304">
        <v>115</v>
      </c>
      <c r="C116" s="302">
        <f>'2026 Sum_Fall Order Form V9'!$F$18</f>
        <v>0</v>
      </c>
      <c r="D116" s="225" t="s">
        <v>190</v>
      </c>
      <c r="E116" s="345">
        <v>1776147</v>
      </c>
      <c r="F116" s="304">
        <v>18107</v>
      </c>
      <c r="G116" s="303">
        <f>'2026 Sum_Fall Order Form V9'!$Q$23</f>
        <v>0</v>
      </c>
      <c r="H116" s="303">
        <f>'2026 Sum_Fall Order Form V9'!$Q$23</f>
        <v>0</v>
      </c>
      <c r="I116" s="304">
        <f>'2026 Sum_Fall Order Form V9'!$Q$111</f>
        <v>0</v>
      </c>
      <c r="K116" s="303">
        <f>'2026 Sum_Fall Order Form V9'!$T$23</f>
        <v>0</v>
      </c>
      <c r="L116" s="303">
        <f>'2026 Sum_Fall Order Form V9'!$T$23</f>
        <v>0</v>
      </c>
      <c r="M116" s="304">
        <f>'2026 Sum_Fall Order Form V9'!$T$111</f>
        <v>0</v>
      </c>
      <c r="O116" s="303">
        <f>'2026 Sum_Fall Order Form V9'!$W$23</f>
        <v>0</v>
      </c>
      <c r="P116" s="303">
        <f>'2026 Sum_Fall Order Form V9'!$W$23</f>
        <v>0</v>
      </c>
      <c r="Q116" s="304">
        <f>'2026 Sum_Fall Order Form V9'!$W$111</f>
        <v>0</v>
      </c>
      <c r="S116" s="303">
        <f>'2026 Sum_Fall Order Form V9'!$Z$23</f>
        <v>0</v>
      </c>
      <c r="T116" s="303">
        <f>'2026 Sum_Fall Order Form V9'!$Z$23</f>
        <v>0</v>
      </c>
      <c r="U116" s="304">
        <f>'2026 Sum_Fall Order Form V9'!$Z$111</f>
        <v>0</v>
      </c>
      <c r="W116" s="305">
        <f>'2026 Sum_Fall Order Form V9'!$K$111</f>
        <v>46174</v>
      </c>
      <c r="X116" s="305">
        <f>'2026 Sum_Fall Order Form V9'!$N$111</f>
        <v>46265</v>
      </c>
      <c r="Z116" s="304">
        <f>'2026 Sum_Fall Order Form V9'!$BT$111</f>
        <v>2</v>
      </c>
    </row>
    <row r="117" spans="1:26">
      <c r="A117" s="304">
        <v>116</v>
      </c>
      <c r="C117" s="302">
        <f>'2026 Sum_Fall Order Form V9'!$F$18</f>
        <v>0</v>
      </c>
      <c r="D117" s="225" t="s">
        <v>190</v>
      </c>
      <c r="E117" s="343" t="s">
        <v>550</v>
      </c>
      <c r="F117" s="304">
        <v>18108</v>
      </c>
      <c r="G117" s="303">
        <f>'2026 Sum_Fall Order Form V9'!$Q$23</f>
        <v>0</v>
      </c>
      <c r="H117" s="303">
        <f>'2026 Sum_Fall Order Form V9'!$Q$23</f>
        <v>0</v>
      </c>
      <c r="I117" s="304">
        <f>'2026 Sum_Fall Order Form V9'!$R$111</f>
        <v>0</v>
      </c>
      <c r="K117" s="303">
        <f>'2026 Sum_Fall Order Form V9'!$T$23</f>
        <v>0</v>
      </c>
      <c r="L117" s="303">
        <f>'2026 Sum_Fall Order Form V9'!$T$23</f>
        <v>0</v>
      </c>
      <c r="M117" s="304">
        <f>'2026 Sum_Fall Order Form V9'!$U$111</f>
        <v>0</v>
      </c>
      <c r="O117" s="303">
        <f>'2026 Sum_Fall Order Form V9'!$W$23</f>
        <v>0</v>
      </c>
      <c r="P117" s="303">
        <f>'2026 Sum_Fall Order Form V9'!$W$23</f>
        <v>0</v>
      </c>
      <c r="Q117" s="304">
        <f>'2026 Sum_Fall Order Form V9'!$X$111</f>
        <v>0</v>
      </c>
      <c r="S117" s="303">
        <f>'2026 Sum_Fall Order Form V9'!$Z$23</f>
        <v>0</v>
      </c>
      <c r="T117" s="303">
        <f>'2026 Sum_Fall Order Form V9'!$Z$23</f>
        <v>0</v>
      </c>
      <c r="U117" s="304">
        <f>'2026 Sum_Fall Order Form V9'!$AA$111</f>
        <v>0</v>
      </c>
      <c r="W117" s="305"/>
      <c r="X117" s="305"/>
      <c r="Z117" s="304"/>
    </row>
    <row r="118" spans="1:26">
      <c r="A118" s="304">
        <v>117</v>
      </c>
      <c r="C118" s="302">
        <f>'2026 Sum_Fall Order Form V9'!$F$18</f>
        <v>0</v>
      </c>
      <c r="D118" s="225" t="s">
        <v>192</v>
      </c>
      <c r="E118" s="345">
        <v>1776277</v>
      </c>
      <c r="F118" s="304">
        <v>24844</v>
      </c>
      <c r="G118" s="303">
        <f>'2026 Sum_Fall Order Form V9'!$Q$23</f>
        <v>0</v>
      </c>
      <c r="H118" s="303">
        <f>'2026 Sum_Fall Order Form V9'!$Q$23</f>
        <v>0</v>
      </c>
      <c r="I118" s="304">
        <f>'2026 Sum_Fall Order Form V9'!$Q$113</f>
        <v>0</v>
      </c>
      <c r="J118" s="304"/>
      <c r="K118" s="303">
        <f>'2026 Sum_Fall Order Form V9'!$T$23</f>
        <v>0</v>
      </c>
      <c r="L118" s="303">
        <f>'2026 Sum_Fall Order Form V9'!$T$23</f>
        <v>0</v>
      </c>
      <c r="M118" s="304">
        <f>'2026 Sum_Fall Order Form V9'!$T$113</f>
        <v>0</v>
      </c>
      <c r="N118" s="304"/>
      <c r="O118" s="303">
        <f>'2026 Sum_Fall Order Form V9'!$W$23</f>
        <v>0</v>
      </c>
      <c r="P118" s="303">
        <f>'2026 Sum_Fall Order Form V9'!$W$23</f>
        <v>0</v>
      </c>
      <c r="Q118" s="304">
        <f>'2026 Sum_Fall Order Form V9'!$W$113</f>
        <v>0</v>
      </c>
      <c r="R118" s="304"/>
      <c r="S118" s="303">
        <f>'2026 Sum_Fall Order Form V9'!$Z$23</f>
        <v>0</v>
      </c>
      <c r="T118" s="303">
        <f>'2026 Sum_Fall Order Form V9'!$Z$23</f>
        <v>0</v>
      </c>
      <c r="U118" s="304">
        <f>'2026 Sum_Fall Order Form V9'!$Z$113</f>
        <v>0</v>
      </c>
      <c r="V118" s="304"/>
      <c r="W118" s="305">
        <f>'2026 Sum_Fall Order Form V9'!$K$113</f>
        <v>46174</v>
      </c>
      <c r="X118" s="305">
        <f>'2026 Sum_Fall Order Form V9'!$N$113</f>
        <v>46265</v>
      </c>
      <c r="Z118" s="304" t="str">
        <f>'2026 Sum_Fall Order Form V9'!$BT$113</f>
        <v>S/O</v>
      </c>
    </row>
    <row r="119" spans="1:26">
      <c r="A119" s="304">
        <v>118</v>
      </c>
      <c r="C119" s="302">
        <f>'2026 Sum_Fall Order Form V9'!$F$18</f>
        <v>0</v>
      </c>
      <c r="D119" s="225" t="s">
        <v>192</v>
      </c>
      <c r="E119" s="343" t="s">
        <v>551</v>
      </c>
      <c r="F119" s="304">
        <v>24845</v>
      </c>
      <c r="G119" s="303">
        <f>'2026 Sum_Fall Order Form V9'!$Q$23</f>
        <v>0</v>
      </c>
      <c r="H119" s="303">
        <f>'2026 Sum_Fall Order Form V9'!$Q$23</f>
        <v>0</v>
      </c>
      <c r="I119" s="304">
        <f>'2026 Sum_Fall Order Form V9'!$R$113</f>
        <v>0</v>
      </c>
      <c r="J119" s="304"/>
      <c r="K119" s="303">
        <f>'2026 Sum_Fall Order Form V9'!$T$23</f>
        <v>0</v>
      </c>
      <c r="L119" s="303">
        <f>'2026 Sum_Fall Order Form V9'!$T$23</f>
        <v>0</v>
      </c>
      <c r="M119" s="304">
        <f>'2026 Sum_Fall Order Form V9'!$U$113</f>
        <v>0</v>
      </c>
      <c r="N119" s="304"/>
      <c r="O119" s="303">
        <f>'2026 Sum_Fall Order Form V9'!$W$23</f>
        <v>0</v>
      </c>
      <c r="P119" s="303">
        <f>'2026 Sum_Fall Order Form V9'!$W$23</f>
        <v>0</v>
      </c>
      <c r="Q119" s="304">
        <f>'2026 Sum_Fall Order Form V9'!$X$113</f>
        <v>0</v>
      </c>
      <c r="R119" s="304"/>
      <c r="S119" s="303">
        <f>'2026 Sum_Fall Order Form V9'!$Z$23</f>
        <v>0</v>
      </c>
      <c r="T119" s="303">
        <f>'2026 Sum_Fall Order Form V9'!$Z$23</f>
        <v>0</v>
      </c>
      <c r="U119" s="304">
        <f>'2026 Sum_Fall Order Form V9'!$AA$113</f>
        <v>0</v>
      </c>
      <c r="V119" s="304"/>
      <c r="W119" s="305"/>
      <c r="X119" s="305"/>
      <c r="Z119" s="304"/>
    </row>
    <row r="120" spans="1:26">
      <c r="A120" s="304">
        <v>119</v>
      </c>
      <c r="C120" s="302">
        <f>'2026 Sum_Fall Order Form V9'!$F$18</f>
        <v>0</v>
      </c>
      <c r="D120" s="225" t="s">
        <v>194</v>
      </c>
      <c r="E120" s="345">
        <v>1776307</v>
      </c>
      <c r="F120" s="304">
        <v>24846</v>
      </c>
      <c r="G120" s="303">
        <f>'2026 Sum_Fall Order Form V9'!$Q$23</f>
        <v>0</v>
      </c>
      <c r="H120" s="303">
        <f>'2026 Sum_Fall Order Form V9'!$Q$23</f>
        <v>0</v>
      </c>
      <c r="I120" s="304">
        <f>'2026 Sum_Fall Order Form V9'!$Q$114</f>
        <v>0</v>
      </c>
      <c r="J120" s="304"/>
      <c r="K120" s="303">
        <f>'2026 Sum_Fall Order Form V9'!$T$23</f>
        <v>0</v>
      </c>
      <c r="L120" s="303">
        <f>'2026 Sum_Fall Order Form V9'!$T$23</f>
        <v>0</v>
      </c>
      <c r="M120" s="304">
        <f>'2026 Sum_Fall Order Form V9'!$T$114</f>
        <v>0</v>
      </c>
      <c r="N120" s="304"/>
      <c r="O120" s="303">
        <f>'2026 Sum_Fall Order Form V9'!$W$23</f>
        <v>0</v>
      </c>
      <c r="P120" s="303">
        <f>'2026 Sum_Fall Order Form V9'!$W$23</f>
        <v>0</v>
      </c>
      <c r="Q120" s="304">
        <f>'2026 Sum_Fall Order Form V9'!$W$114</f>
        <v>0</v>
      </c>
      <c r="R120" s="304"/>
      <c r="S120" s="303">
        <f>'2026 Sum_Fall Order Form V9'!$Z$23</f>
        <v>0</v>
      </c>
      <c r="T120" s="303">
        <f>'2026 Sum_Fall Order Form V9'!$Z$23</f>
        <v>0</v>
      </c>
      <c r="U120" s="304">
        <f>'2026 Sum_Fall Order Form V9'!$Z$114</f>
        <v>0</v>
      </c>
      <c r="V120" s="304"/>
      <c r="W120" s="305">
        <f>'2026 Sum_Fall Order Form V9'!$K$114</f>
        <v>46174</v>
      </c>
      <c r="X120" s="305">
        <f>'2026 Sum_Fall Order Form V9'!$N$114</f>
        <v>46265</v>
      </c>
      <c r="Z120" s="304">
        <f>'2026 Sum_Fall Order Form V9'!$BT$114</f>
        <v>5</v>
      </c>
    </row>
    <row r="121" spans="1:26">
      <c r="A121" s="304">
        <v>120</v>
      </c>
      <c r="C121" s="302">
        <f>'2026 Sum_Fall Order Form V9'!$F$18</f>
        <v>0</v>
      </c>
      <c r="D121" s="225" t="s">
        <v>194</v>
      </c>
      <c r="E121" s="343" t="s">
        <v>552</v>
      </c>
      <c r="F121" s="304">
        <v>24847</v>
      </c>
      <c r="G121" s="303">
        <f>'2026 Sum_Fall Order Form V9'!$Q$23</f>
        <v>0</v>
      </c>
      <c r="H121" s="303">
        <f>'2026 Sum_Fall Order Form V9'!$Q$23</f>
        <v>0</v>
      </c>
      <c r="I121" s="304">
        <f>'2026 Sum_Fall Order Form V9'!$R$114</f>
        <v>0</v>
      </c>
      <c r="J121" s="304"/>
      <c r="K121" s="303">
        <f>'2026 Sum_Fall Order Form V9'!$T$23</f>
        <v>0</v>
      </c>
      <c r="L121" s="303">
        <f>'2026 Sum_Fall Order Form V9'!$T$23</f>
        <v>0</v>
      </c>
      <c r="M121" s="304">
        <f>'2026 Sum_Fall Order Form V9'!$U$114</f>
        <v>0</v>
      </c>
      <c r="N121" s="304"/>
      <c r="O121" s="303">
        <f>'2026 Sum_Fall Order Form V9'!$W$23</f>
        <v>0</v>
      </c>
      <c r="P121" s="303">
        <f>'2026 Sum_Fall Order Form V9'!$W$23</f>
        <v>0</v>
      </c>
      <c r="Q121" s="304">
        <f>'2026 Sum_Fall Order Form V9'!$X$114</f>
        <v>0</v>
      </c>
      <c r="R121" s="304"/>
      <c r="S121" s="303">
        <f>'2026 Sum_Fall Order Form V9'!$Z$23</f>
        <v>0</v>
      </c>
      <c r="T121" s="303">
        <f>'2026 Sum_Fall Order Form V9'!$Z$23</f>
        <v>0</v>
      </c>
      <c r="U121" s="304">
        <f>'2026 Sum_Fall Order Form V9'!$AA$114</f>
        <v>0</v>
      </c>
      <c r="V121" s="304"/>
      <c r="W121" s="305"/>
      <c r="X121" s="305"/>
      <c r="Z121" s="304"/>
    </row>
    <row r="122" spans="1:26">
      <c r="A122" s="304">
        <v>121</v>
      </c>
      <c r="C122" s="302">
        <f>'2026 Sum_Fall Order Form V9'!$F$18</f>
        <v>0</v>
      </c>
      <c r="D122" s="225" t="s">
        <v>196</v>
      </c>
      <c r="E122" s="345">
        <v>1776568</v>
      </c>
      <c r="F122" s="304">
        <v>28285</v>
      </c>
      <c r="G122" s="303">
        <f>'2026 Sum_Fall Order Form V9'!$Q$23</f>
        <v>0</v>
      </c>
      <c r="H122" s="303">
        <f>'2026 Sum_Fall Order Form V9'!$Q$23</f>
        <v>0</v>
      </c>
      <c r="I122" s="304">
        <f>'2026 Sum_Fall Order Form V9'!$Q$116</f>
        <v>0</v>
      </c>
      <c r="J122" s="304"/>
      <c r="K122" s="303">
        <f>'2026 Sum_Fall Order Form V9'!$T$23</f>
        <v>0</v>
      </c>
      <c r="L122" s="303">
        <f>'2026 Sum_Fall Order Form V9'!$T$23</f>
        <v>0</v>
      </c>
      <c r="M122" s="304">
        <f>'2026 Sum_Fall Order Form V9'!$T$116</f>
        <v>0</v>
      </c>
      <c r="N122" s="304"/>
      <c r="O122" s="303">
        <f>'2026 Sum_Fall Order Form V9'!$W$23</f>
        <v>0</v>
      </c>
      <c r="P122" s="303">
        <f>'2026 Sum_Fall Order Form V9'!$W$23</f>
        <v>0</v>
      </c>
      <c r="Q122" s="304">
        <f>'2026 Sum_Fall Order Form V9'!$W$116</f>
        <v>0</v>
      </c>
      <c r="R122" s="304"/>
      <c r="S122" s="303">
        <f>'2026 Sum_Fall Order Form V9'!$Z$23</f>
        <v>0</v>
      </c>
      <c r="T122" s="303">
        <f>'2026 Sum_Fall Order Form V9'!$Z$23</f>
        <v>0</v>
      </c>
      <c r="U122" s="304">
        <f>'2026 Sum_Fall Order Form V9'!$Z$116</f>
        <v>0</v>
      </c>
      <c r="V122" s="304"/>
      <c r="W122" s="305">
        <f>'2026 Sum_Fall Order Form V9'!$K$116</f>
        <v>46174</v>
      </c>
      <c r="X122" s="305">
        <f>'2026 Sum_Fall Order Form V9'!$N$116</f>
        <v>46265</v>
      </c>
      <c r="Z122" s="304">
        <f>'2026 Sum_Fall Order Form V9'!$BT$116</f>
        <v>4</v>
      </c>
    </row>
    <row r="123" spans="1:26">
      <c r="A123" s="304">
        <v>122</v>
      </c>
      <c r="C123" s="302">
        <f>'2026 Sum_Fall Order Form V9'!$F$18</f>
        <v>0</v>
      </c>
      <c r="D123" s="225" t="s">
        <v>196</v>
      </c>
      <c r="E123" s="343" t="s">
        <v>553</v>
      </c>
      <c r="F123" s="304">
        <v>28344</v>
      </c>
      <c r="G123" s="303">
        <f>'2026 Sum_Fall Order Form V9'!$Q$23</f>
        <v>0</v>
      </c>
      <c r="H123" s="303">
        <f>'2026 Sum_Fall Order Form V9'!$Q$23</f>
        <v>0</v>
      </c>
      <c r="I123" s="304">
        <f>'2026 Sum_Fall Order Form V9'!$R$116</f>
        <v>0</v>
      </c>
      <c r="J123" s="304"/>
      <c r="K123" s="303">
        <f>'2026 Sum_Fall Order Form V9'!$T$23</f>
        <v>0</v>
      </c>
      <c r="L123" s="303">
        <f>'2026 Sum_Fall Order Form V9'!$T$23</f>
        <v>0</v>
      </c>
      <c r="M123" s="304">
        <f>'2026 Sum_Fall Order Form V9'!$U$116</f>
        <v>0</v>
      </c>
      <c r="N123" s="304"/>
      <c r="O123" s="303">
        <f>'2026 Sum_Fall Order Form V9'!$W$23</f>
        <v>0</v>
      </c>
      <c r="P123" s="303">
        <f>'2026 Sum_Fall Order Form V9'!$W$23</f>
        <v>0</v>
      </c>
      <c r="Q123" s="304">
        <f>'2026 Sum_Fall Order Form V9'!$X$116</f>
        <v>0</v>
      </c>
      <c r="R123" s="304"/>
      <c r="S123" s="303">
        <f>'2026 Sum_Fall Order Form V9'!$Z$23</f>
        <v>0</v>
      </c>
      <c r="T123" s="303">
        <f>'2026 Sum_Fall Order Form V9'!$Z$23</f>
        <v>0</v>
      </c>
      <c r="U123" s="304">
        <f>'2026 Sum_Fall Order Form V9'!$AA$116</f>
        <v>0</v>
      </c>
      <c r="V123" s="304"/>
      <c r="W123" s="305"/>
      <c r="X123" s="305"/>
      <c r="Z123" s="304"/>
    </row>
    <row r="124" spans="1:26">
      <c r="A124" s="304">
        <v>123</v>
      </c>
      <c r="C124" s="302">
        <f>'2026 Sum_Fall Order Form V9'!$F$18</f>
        <v>0</v>
      </c>
      <c r="D124" s="225" t="s">
        <v>197</v>
      </c>
      <c r="E124" s="345">
        <v>1776718</v>
      </c>
      <c r="F124" s="304">
        <v>24772</v>
      </c>
      <c r="G124" s="303">
        <f>'2026 Sum_Fall Order Form V9'!$Q$23</f>
        <v>0</v>
      </c>
      <c r="H124" s="303">
        <f>'2026 Sum_Fall Order Form V9'!$Q$23</f>
        <v>0</v>
      </c>
      <c r="I124" s="304">
        <f>'2026 Sum_Fall Order Form V9'!$Q$117</f>
        <v>0</v>
      </c>
      <c r="J124" s="304"/>
      <c r="K124" s="303">
        <f>'2026 Sum_Fall Order Form V9'!$T$23</f>
        <v>0</v>
      </c>
      <c r="L124" s="303">
        <f>'2026 Sum_Fall Order Form V9'!$T$23</f>
        <v>0</v>
      </c>
      <c r="M124" s="304">
        <f>'2026 Sum_Fall Order Form V9'!$T$117</f>
        <v>0</v>
      </c>
      <c r="N124" s="304"/>
      <c r="O124" s="303">
        <f>'2026 Sum_Fall Order Form V9'!$W$23</f>
        <v>0</v>
      </c>
      <c r="P124" s="303">
        <f>'2026 Sum_Fall Order Form V9'!$W$23</f>
        <v>0</v>
      </c>
      <c r="Q124" s="304">
        <f>'2026 Sum_Fall Order Form V9'!$W$117</f>
        <v>0</v>
      </c>
      <c r="R124" s="304"/>
      <c r="S124" s="303">
        <f>'2026 Sum_Fall Order Form V9'!$Z$23</f>
        <v>0</v>
      </c>
      <c r="T124" s="303">
        <f>'2026 Sum_Fall Order Form V9'!$Z$23</f>
        <v>0</v>
      </c>
      <c r="U124" s="304">
        <f>'2026 Sum_Fall Order Form V9'!$Z$117</f>
        <v>0</v>
      </c>
      <c r="V124" s="304"/>
      <c r="W124" s="305">
        <f>'2026 Sum_Fall Order Form V9'!$K$117</f>
        <v>46174</v>
      </c>
      <c r="X124" s="305">
        <f>'2026 Sum_Fall Order Form V9'!$N$117</f>
        <v>46265</v>
      </c>
      <c r="Z124" s="304">
        <f>'2026 Sum_Fall Order Form V9'!$BT$117</f>
        <v>16</v>
      </c>
    </row>
    <row r="125" spans="1:26">
      <c r="A125" s="304">
        <v>124</v>
      </c>
      <c r="C125" s="302">
        <f>'2026 Sum_Fall Order Form V9'!$F$18</f>
        <v>0</v>
      </c>
      <c r="D125" s="225" t="s">
        <v>197</v>
      </c>
      <c r="E125" s="343" t="s">
        <v>554</v>
      </c>
      <c r="F125" s="304">
        <v>24773</v>
      </c>
      <c r="G125" s="303">
        <f>'2026 Sum_Fall Order Form V9'!$Q$23</f>
        <v>0</v>
      </c>
      <c r="H125" s="303">
        <f>'2026 Sum_Fall Order Form V9'!$Q$23</f>
        <v>0</v>
      </c>
      <c r="I125" s="304">
        <f>'2026 Sum_Fall Order Form V9'!$R$117</f>
        <v>0</v>
      </c>
      <c r="J125" s="304"/>
      <c r="K125" s="303">
        <f>'2026 Sum_Fall Order Form V9'!$T$23</f>
        <v>0</v>
      </c>
      <c r="L125" s="303">
        <f>'2026 Sum_Fall Order Form V9'!$T$23</f>
        <v>0</v>
      </c>
      <c r="M125" s="304">
        <f>'2026 Sum_Fall Order Form V9'!$U$117</f>
        <v>0</v>
      </c>
      <c r="N125" s="304"/>
      <c r="O125" s="303">
        <f>'2026 Sum_Fall Order Form V9'!$W$23</f>
        <v>0</v>
      </c>
      <c r="P125" s="303">
        <f>'2026 Sum_Fall Order Form V9'!$W$23</f>
        <v>0</v>
      </c>
      <c r="Q125" s="304">
        <f>'2026 Sum_Fall Order Form V9'!$X$117</f>
        <v>0</v>
      </c>
      <c r="R125" s="304"/>
      <c r="S125" s="303">
        <f>'2026 Sum_Fall Order Form V9'!$Z$23</f>
        <v>0</v>
      </c>
      <c r="T125" s="303">
        <f>'2026 Sum_Fall Order Form V9'!$Z$23</f>
        <v>0</v>
      </c>
      <c r="U125" s="304">
        <f>'2026 Sum_Fall Order Form V9'!$AA$117</f>
        <v>0</v>
      </c>
      <c r="V125" s="304"/>
      <c r="W125" s="305"/>
      <c r="X125" s="305"/>
      <c r="Z125" s="304"/>
    </row>
    <row r="126" spans="1:26">
      <c r="A126" s="304">
        <v>125</v>
      </c>
      <c r="C126" s="302">
        <f>'2026 Sum_Fall Order Form V9'!$F$18</f>
        <v>0</v>
      </c>
      <c r="D126" s="225" t="s">
        <v>198</v>
      </c>
      <c r="E126" s="345">
        <v>1776768</v>
      </c>
      <c r="F126" s="304">
        <v>24774</v>
      </c>
      <c r="G126" s="303">
        <f>'2026 Sum_Fall Order Form V9'!$Q$23</f>
        <v>0</v>
      </c>
      <c r="H126" s="303">
        <f>'2026 Sum_Fall Order Form V9'!$Q$23</f>
        <v>0</v>
      </c>
      <c r="I126" s="304">
        <f>'2026 Sum_Fall Order Form V9'!$Q$118</f>
        <v>0</v>
      </c>
      <c r="J126" s="304"/>
      <c r="K126" s="303">
        <f>'2026 Sum_Fall Order Form V9'!$T$23</f>
        <v>0</v>
      </c>
      <c r="L126" s="303">
        <f>'2026 Sum_Fall Order Form V9'!$T$23</f>
        <v>0</v>
      </c>
      <c r="M126" s="304">
        <f>'2026 Sum_Fall Order Form V9'!$T$118</f>
        <v>0</v>
      </c>
      <c r="N126" s="304"/>
      <c r="O126" s="303">
        <f>'2026 Sum_Fall Order Form V9'!$W$23</f>
        <v>0</v>
      </c>
      <c r="P126" s="303">
        <f>'2026 Sum_Fall Order Form V9'!$W$23</f>
        <v>0</v>
      </c>
      <c r="Q126" s="304">
        <f>'2026 Sum_Fall Order Form V9'!$W$118</f>
        <v>0</v>
      </c>
      <c r="R126" s="304"/>
      <c r="S126" s="303">
        <f>'2026 Sum_Fall Order Form V9'!$Z$23</f>
        <v>0</v>
      </c>
      <c r="T126" s="303">
        <f>'2026 Sum_Fall Order Form V9'!$Z$23</f>
        <v>0</v>
      </c>
      <c r="U126" s="304">
        <f>'2026 Sum_Fall Order Form V9'!$Z$118</f>
        <v>0</v>
      </c>
      <c r="V126" s="304"/>
      <c r="W126" s="305">
        <f>'2026 Sum_Fall Order Form V9'!$K$118</f>
        <v>46174</v>
      </c>
      <c r="X126" s="305">
        <f>'2026 Sum_Fall Order Form V9'!$N$118</f>
        <v>46265</v>
      </c>
      <c r="Z126" s="304">
        <f>'2026 Sum_Fall Order Form V9'!$BT$118</f>
        <v>38</v>
      </c>
    </row>
    <row r="127" spans="1:26">
      <c r="A127" s="304">
        <v>126</v>
      </c>
      <c r="C127" s="302">
        <f>'2026 Sum_Fall Order Form V9'!$F$18</f>
        <v>0</v>
      </c>
      <c r="D127" s="225" t="s">
        <v>198</v>
      </c>
      <c r="E127" s="343" t="s">
        <v>555</v>
      </c>
      <c r="F127" s="304">
        <v>24775</v>
      </c>
      <c r="G127" s="303">
        <f>'2026 Sum_Fall Order Form V9'!$Q$23</f>
        <v>0</v>
      </c>
      <c r="H127" s="303">
        <f>'2026 Sum_Fall Order Form V9'!$Q$23</f>
        <v>0</v>
      </c>
      <c r="I127" s="304">
        <f>'2026 Sum_Fall Order Form V9'!$R$118</f>
        <v>0</v>
      </c>
      <c r="J127" s="304"/>
      <c r="K127" s="303">
        <f>'2026 Sum_Fall Order Form V9'!$T$23</f>
        <v>0</v>
      </c>
      <c r="L127" s="303">
        <f>'2026 Sum_Fall Order Form V9'!$T$23</f>
        <v>0</v>
      </c>
      <c r="M127" s="304">
        <f>'2026 Sum_Fall Order Form V9'!$U$118</f>
        <v>0</v>
      </c>
      <c r="N127" s="304"/>
      <c r="O127" s="303">
        <f>'2026 Sum_Fall Order Form V9'!$W$23</f>
        <v>0</v>
      </c>
      <c r="P127" s="303">
        <f>'2026 Sum_Fall Order Form V9'!$W$23</f>
        <v>0</v>
      </c>
      <c r="Q127" s="304">
        <f>'2026 Sum_Fall Order Form V9'!$X$118</f>
        <v>0</v>
      </c>
      <c r="R127" s="304"/>
      <c r="S127" s="303">
        <f>'2026 Sum_Fall Order Form V9'!$Z$23</f>
        <v>0</v>
      </c>
      <c r="T127" s="303">
        <f>'2026 Sum_Fall Order Form V9'!$Z$23</f>
        <v>0</v>
      </c>
      <c r="U127" s="304">
        <f>'2026 Sum_Fall Order Form V9'!$AA$118</f>
        <v>0</v>
      </c>
      <c r="V127" s="304"/>
      <c r="W127" s="305"/>
      <c r="X127" s="305"/>
      <c r="Z127" s="304"/>
    </row>
    <row r="128" spans="1:26">
      <c r="A128" s="304">
        <v>127</v>
      </c>
      <c r="C128" s="302">
        <f>'2026 Sum_Fall Order Form V9'!$F$18</f>
        <v>0</v>
      </c>
      <c r="D128" s="225" t="s">
        <v>200</v>
      </c>
      <c r="E128" s="345">
        <v>1777108</v>
      </c>
      <c r="F128" s="304">
        <v>26738</v>
      </c>
      <c r="G128" s="303">
        <f>'2026 Sum_Fall Order Form V9'!$Q$23</f>
        <v>0</v>
      </c>
      <c r="H128" s="303">
        <f>'2026 Sum_Fall Order Form V9'!$Q$23</f>
        <v>0</v>
      </c>
      <c r="I128" s="304">
        <f>'2026 Sum_Fall Order Form V9'!$Q$120</f>
        <v>0</v>
      </c>
      <c r="J128" s="304"/>
      <c r="K128" s="303">
        <f>'2026 Sum_Fall Order Form V9'!$T$23</f>
        <v>0</v>
      </c>
      <c r="L128" s="303">
        <f>'2026 Sum_Fall Order Form V9'!$T$23</f>
        <v>0</v>
      </c>
      <c r="M128" s="304">
        <f>'2026 Sum_Fall Order Form V9'!$T$120</f>
        <v>0</v>
      </c>
      <c r="N128" s="304"/>
      <c r="O128" s="303">
        <f>'2026 Sum_Fall Order Form V9'!$W$23</f>
        <v>0</v>
      </c>
      <c r="P128" s="303">
        <f>'2026 Sum_Fall Order Form V9'!$W$23</f>
        <v>0</v>
      </c>
      <c r="Q128" s="304">
        <f>'2026 Sum_Fall Order Form V9'!$W$120</f>
        <v>0</v>
      </c>
      <c r="R128" s="304"/>
      <c r="S128" s="303">
        <f>'2026 Sum_Fall Order Form V9'!$Z$23</f>
        <v>0</v>
      </c>
      <c r="T128" s="303">
        <f>'2026 Sum_Fall Order Form V9'!$Z$23</f>
        <v>0</v>
      </c>
      <c r="U128" s="304">
        <f>'2026 Sum_Fall Order Form V9'!$Z$120</f>
        <v>0</v>
      </c>
      <c r="V128" s="304"/>
      <c r="W128" s="305">
        <f>'2026 Sum_Fall Order Form V9'!$K$120</f>
        <v>46174</v>
      </c>
      <c r="X128" s="305">
        <f>'2026 Sum_Fall Order Form V9'!$N$120</f>
        <v>46265</v>
      </c>
      <c r="Z128" s="304">
        <f>'2026 Sum_Fall Order Form V9'!$BT$120</f>
        <v>8</v>
      </c>
    </row>
    <row r="129" spans="1:26">
      <c r="A129" s="304">
        <v>128</v>
      </c>
      <c r="C129" s="302">
        <f>'2026 Sum_Fall Order Form V9'!$F$18</f>
        <v>0</v>
      </c>
      <c r="D129" s="225" t="s">
        <v>200</v>
      </c>
      <c r="E129" s="343" t="s">
        <v>556</v>
      </c>
      <c r="F129" s="304">
        <v>26739</v>
      </c>
      <c r="G129" s="303">
        <f>'2026 Sum_Fall Order Form V9'!$Q$23</f>
        <v>0</v>
      </c>
      <c r="H129" s="303">
        <f>'2026 Sum_Fall Order Form V9'!$Q$23</f>
        <v>0</v>
      </c>
      <c r="I129" s="304">
        <f>'2026 Sum_Fall Order Form V9'!$R$120</f>
        <v>0</v>
      </c>
      <c r="J129" s="304"/>
      <c r="K129" s="303">
        <f>'2026 Sum_Fall Order Form V9'!$T$23</f>
        <v>0</v>
      </c>
      <c r="L129" s="303">
        <f>'2026 Sum_Fall Order Form V9'!$T$23</f>
        <v>0</v>
      </c>
      <c r="M129" s="304">
        <f>'2026 Sum_Fall Order Form V9'!$U$120</f>
        <v>0</v>
      </c>
      <c r="N129" s="304"/>
      <c r="O129" s="303">
        <f>'2026 Sum_Fall Order Form V9'!$W$23</f>
        <v>0</v>
      </c>
      <c r="P129" s="303">
        <f>'2026 Sum_Fall Order Form V9'!$W$23</f>
        <v>0</v>
      </c>
      <c r="Q129" s="304">
        <f>'2026 Sum_Fall Order Form V9'!$X$120</f>
        <v>0</v>
      </c>
      <c r="R129" s="304"/>
      <c r="S129" s="303">
        <f>'2026 Sum_Fall Order Form V9'!$Z$23</f>
        <v>0</v>
      </c>
      <c r="T129" s="303">
        <f>'2026 Sum_Fall Order Form V9'!$Z$23</f>
        <v>0</v>
      </c>
      <c r="U129" s="304">
        <f>'2026 Sum_Fall Order Form V9'!$AA$120</f>
        <v>0</v>
      </c>
      <c r="V129" s="304"/>
      <c r="W129" s="305"/>
      <c r="X129" s="305"/>
      <c r="Z129" s="304"/>
    </row>
    <row r="130" spans="1:26">
      <c r="A130" s="304">
        <v>129</v>
      </c>
      <c r="C130" s="302">
        <f>'2026 Sum_Fall Order Form V9'!$F$18</f>
        <v>0</v>
      </c>
      <c r="D130" s="225" t="s">
        <v>201</v>
      </c>
      <c r="E130" s="345">
        <v>1777078</v>
      </c>
      <c r="F130" s="304">
        <v>24778</v>
      </c>
      <c r="G130" s="303">
        <f>'2026 Sum_Fall Order Form V9'!$Q$23</f>
        <v>0</v>
      </c>
      <c r="H130" s="303">
        <f>'2026 Sum_Fall Order Form V9'!$Q$23</f>
        <v>0</v>
      </c>
      <c r="I130" s="304">
        <f>'2026 Sum_Fall Order Form V9'!$Q$121</f>
        <v>0</v>
      </c>
      <c r="J130" s="304"/>
      <c r="K130" s="303">
        <f>'2026 Sum_Fall Order Form V9'!$T$23</f>
        <v>0</v>
      </c>
      <c r="L130" s="303">
        <f>'2026 Sum_Fall Order Form V9'!$T$23</f>
        <v>0</v>
      </c>
      <c r="M130" s="304">
        <f>'2026 Sum_Fall Order Form V9'!$T$121</f>
        <v>0</v>
      </c>
      <c r="N130" s="304"/>
      <c r="O130" s="303">
        <f>'2026 Sum_Fall Order Form V9'!$W$23</f>
        <v>0</v>
      </c>
      <c r="P130" s="303">
        <f>'2026 Sum_Fall Order Form V9'!$W$23</f>
        <v>0</v>
      </c>
      <c r="Q130" s="304">
        <f>'2026 Sum_Fall Order Form V9'!$W$121</f>
        <v>0</v>
      </c>
      <c r="R130" s="304"/>
      <c r="S130" s="303">
        <f>'2026 Sum_Fall Order Form V9'!$Z$23</f>
        <v>0</v>
      </c>
      <c r="T130" s="303">
        <f>'2026 Sum_Fall Order Form V9'!$Z$23</f>
        <v>0</v>
      </c>
      <c r="U130" s="304">
        <f>'2026 Sum_Fall Order Form V9'!$Z$121</f>
        <v>0</v>
      </c>
      <c r="V130" s="304"/>
      <c r="W130" s="305">
        <f>'2026 Sum_Fall Order Form V9'!$K$121</f>
        <v>46174</v>
      </c>
      <c r="X130" s="305">
        <f>'2026 Sum_Fall Order Form V9'!$N$121</f>
        <v>46265</v>
      </c>
      <c r="Z130" s="304">
        <f>'2026 Sum_Fall Order Form V9'!$BT$121</f>
        <v>9</v>
      </c>
    </row>
    <row r="131" spans="1:26">
      <c r="A131" s="304">
        <v>130</v>
      </c>
      <c r="C131" s="302">
        <f>'2026 Sum_Fall Order Form V9'!$F$18</f>
        <v>0</v>
      </c>
      <c r="D131" s="225" t="s">
        <v>201</v>
      </c>
      <c r="E131" s="343" t="s">
        <v>557</v>
      </c>
      <c r="F131" s="304">
        <v>24779</v>
      </c>
      <c r="G131" s="303">
        <f>'2026 Sum_Fall Order Form V9'!$Q$23</f>
        <v>0</v>
      </c>
      <c r="H131" s="303">
        <f>'2026 Sum_Fall Order Form V9'!$Q$23</f>
        <v>0</v>
      </c>
      <c r="I131" s="304">
        <f>'2026 Sum_Fall Order Form V9'!$R$121</f>
        <v>0</v>
      </c>
      <c r="J131" s="304"/>
      <c r="K131" s="303">
        <f>'2026 Sum_Fall Order Form V9'!$T$23</f>
        <v>0</v>
      </c>
      <c r="L131" s="303">
        <f>'2026 Sum_Fall Order Form V9'!$T$23</f>
        <v>0</v>
      </c>
      <c r="M131" s="304">
        <f>'2026 Sum_Fall Order Form V9'!$U$121</f>
        <v>0</v>
      </c>
      <c r="N131" s="304"/>
      <c r="O131" s="303">
        <f>'2026 Sum_Fall Order Form V9'!$W$23</f>
        <v>0</v>
      </c>
      <c r="P131" s="303">
        <f>'2026 Sum_Fall Order Form V9'!$W$23</f>
        <v>0</v>
      </c>
      <c r="Q131" s="304">
        <f>'2026 Sum_Fall Order Form V9'!$X$121</f>
        <v>0</v>
      </c>
      <c r="R131" s="304"/>
      <c r="S131" s="303">
        <f>'2026 Sum_Fall Order Form V9'!$Z$23</f>
        <v>0</v>
      </c>
      <c r="T131" s="303">
        <f>'2026 Sum_Fall Order Form V9'!$Z$23</f>
        <v>0</v>
      </c>
      <c r="U131" s="304">
        <f>'2026 Sum_Fall Order Form V9'!$AA$121</f>
        <v>0</v>
      </c>
      <c r="V131" s="304"/>
      <c r="W131" s="305"/>
      <c r="X131" s="305"/>
      <c r="Z131" s="304"/>
    </row>
    <row r="132" spans="1:26">
      <c r="A132" s="304">
        <v>131</v>
      </c>
      <c r="C132" s="302">
        <f>'2026 Sum_Fall Order Form V9'!$F$18</f>
        <v>0</v>
      </c>
      <c r="D132" s="225" t="s">
        <v>203</v>
      </c>
      <c r="E132" s="344">
        <v>1777167</v>
      </c>
      <c r="F132" s="304">
        <v>24848</v>
      </c>
      <c r="G132" s="303">
        <f>'2026 Sum_Fall Order Form V9'!$Q$23</f>
        <v>0</v>
      </c>
      <c r="H132" s="303">
        <f>'2026 Sum_Fall Order Form V9'!$Q$23</f>
        <v>0</v>
      </c>
      <c r="I132" s="304">
        <f>'2026 Sum_Fall Order Form V9'!$Q$123</f>
        <v>0</v>
      </c>
      <c r="K132" s="303">
        <f>'2026 Sum_Fall Order Form V9'!$T$23</f>
        <v>0</v>
      </c>
      <c r="L132" s="303">
        <f>'2026 Sum_Fall Order Form V9'!$T$23</f>
        <v>0</v>
      </c>
      <c r="M132" s="304">
        <f>'2026 Sum_Fall Order Form V9'!$T$123</f>
        <v>0</v>
      </c>
      <c r="O132" s="303">
        <f>'2026 Sum_Fall Order Form V9'!$W$23</f>
        <v>0</v>
      </c>
      <c r="P132" s="303">
        <f>'2026 Sum_Fall Order Form V9'!$W$23</f>
        <v>0</v>
      </c>
      <c r="Q132" s="304">
        <f>'2026 Sum_Fall Order Form V9'!$W$123</f>
        <v>0</v>
      </c>
      <c r="S132" s="303">
        <f>'2026 Sum_Fall Order Form V9'!$Z$23</f>
        <v>0</v>
      </c>
      <c r="T132" s="303">
        <f>'2026 Sum_Fall Order Form V9'!$Z$23</f>
        <v>0</v>
      </c>
      <c r="U132" s="304">
        <f>'2026 Sum_Fall Order Form V9'!$Z$123</f>
        <v>0</v>
      </c>
      <c r="W132" s="305">
        <f>'2026 Sum_Fall Order Form V9'!$K$123</f>
        <v>46174</v>
      </c>
      <c r="X132" s="305">
        <f>'2026 Sum_Fall Order Form V9'!$N$123</f>
        <v>46265</v>
      </c>
      <c r="Z132" s="304" t="str">
        <f>'2026 Sum_Fall Order Form V9'!$BT$123</f>
        <v>S/O</v>
      </c>
    </row>
    <row r="133" spans="1:26">
      <c r="A133" s="304">
        <v>132</v>
      </c>
      <c r="C133" s="302">
        <f>'2026 Sum_Fall Order Form V9'!$F$18</f>
        <v>0</v>
      </c>
      <c r="D133" s="225" t="s">
        <v>203</v>
      </c>
      <c r="E133" s="343" t="s">
        <v>558</v>
      </c>
      <c r="F133" s="304">
        <v>24849</v>
      </c>
      <c r="G133" s="303">
        <f>'2026 Sum_Fall Order Form V9'!$Q$23</f>
        <v>0</v>
      </c>
      <c r="H133" s="303">
        <f>'2026 Sum_Fall Order Form V9'!$Q$23</f>
        <v>0</v>
      </c>
      <c r="I133" s="304">
        <f>'2026 Sum_Fall Order Form V9'!$R$123</f>
        <v>0</v>
      </c>
      <c r="K133" s="303">
        <f>'2026 Sum_Fall Order Form V9'!$T$23</f>
        <v>0</v>
      </c>
      <c r="L133" s="303">
        <f>'2026 Sum_Fall Order Form V9'!$T$23</f>
        <v>0</v>
      </c>
      <c r="M133" s="304">
        <f>'2026 Sum_Fall Order Form V9'!$U$123</f>
        <v>0</v>
      </c>
      <c r="O133" s="303">
        <f>'2026 Sum_Fall Order Form V9'!$W$23</f>
        <v>0</v>
      </c>
      <c r="P133" s="303">
        <f>'2026 Sum_Fall Order Form V9'!$W$23</f>
        <v>0</v>
      </c>
      <c r="Q133" s="304">
        <f>'2026 Sum_Fall Order Form V9'!$X$123</f>
        <v>0</v>
      </c>
      <c r="S133" s="303">
        <f>'2026 Sum_Fall Order Form V9'!$Z$23</f>
        <v>0</v>
      </c>
      <c r="T133" s="303">
        <f>'2026 Sum_Fall Order Form V9'!$Z$23</f>
        <v>0</v>
      </c>
      <c r="U133" s="304">
        <f>'2026 Sum_Fall Order Form V9'!$AA$123</f>
        <v>0</v>
      </c>
      <c r="W133" s="305"/>
      <c r="X133" s="305"/>
      <c r="Z133" s="304"/>
    </row>
    <row r="134" spans="1:26">
      <c r="A134" s="304">
        <v>133</v>
      </c>
      <c r="C134" s="302">
        <f>'2026 Sum_Fall Order Form V9'!$F$18</f>
        <v>0</v>
      </c>
      <c r="D134" s="225" t="s">
        <v>205</v>
      </c>
      <c r="E134" s="344">
        <v>1725005</v>
      </c>
      <c r="F134" s="304">
        <v>28270</v>
      </c>
      <c r="G134" s="303">
        <f>'2026 Sum_Fall Order Form V9'!$Q$23</f>
        <v>0</v>
      </c>
      <c r="H134" s="303">
        <f>'2026 Sum_Fall Order Form V9'!$Q$23</f>
        <v>0</v>
      </c>
      <c r="I134" s="304">
        <f>'2026 Sum_Fall Order Form V9'!$Q$125</f>
        <v>0</v>
      </c>
      <c r="J134" s="304"/>
      <c r="K134" s="303">
        <f>'2026 Sum_Fall Order Form V9'!$T$23</f>
        <v>0</v>
      </c>
      <c r="L134" s="303">
        <f>'2026 Sum_Fall Order Form V9'!$T$23</f>
        <v>0</v>
      </c>
      <c r="M134" s="304">
        <f>'2026 Sum_Fall Order Form V9'!$T$125</f>
        <v>0</v>
      </c>
      <c r="N134" s="304"/>
      <c r="O134" s="303">
        <f>'2026 Sum_Fall Order Form V9'!$W$23</f>
        <v>0</v>
      </c>
      <c r="P134" s="303">
        <f>'2026 Sum_Fall Order Form V9'!$W$23</f>
        <v>0</v>
      </c>
      <c r="Q134" s="304">
        <f>'2026 Sum_Fall Order Form V9'!$W$125</f>
        <v>0</v>
      </c>
      <c r="R134" s="304"/>
      <c r="S134" s="303">
        <f>'2026 Sum_Fall Order Form V9'!$Z$23</f>
        <v>0</v>
      </c>
      <c r="T134" s="303">
        <f>'2026 Sum_Fall Order Form V9'!$Z$23</f>
        <v>0</v>
      </c>
      <c r="U134" s="304">
        <f>'2026 Sum_Fall Order Form V9'!$Z$125</f>
        <v>0</v>
      </c>
      <c r="V134" s="304"/>
      <c r="W134" s="305">
        <f>'2026 Sum_Fall Order Form V9'!$K$125</f>
        <v>46279</v>
      </c>
      <c r="X134" s="305">
        <f>'2026 Sum_Fall Order Form V9'!$N$125</f>
        <v>46307</v>
      </c>
      <c r="Z134" s="304" t="str">
        <f>'2026 Sum_Fall Order Form V9'!$BT$125</f>
        <v>S/O</v>
      </c>
    </row>
    <row r="135" spans="1:26">
      <c r="A135" s="304">
        <v>134</v>
      </c>
      <c r="C135" s="302">
        <f>'2026 Sum_Fall Order Form V9'!$F$18</f>
        <v>0</v>
      </c>
      <c r="D135" s="225" t="s">
        <v>205</v>
      </c>
      <c r="E135" s="343" t="s">
        <v>559</v>
      </c>
      <c r="F135" s="304">
        <v>28388</v>
      </c>
      <c r="G135" s="303">
        <f>'2026 Sum_Fall Order Form V9'!$Q$23</f>
        <v>0</v>
      </c>
      <c r="H135" s="303">
        <f>'2026 Sum_Fall Order Form V9'!$Q$23</f>
        <v>0</v>
      </c>
      <c r="I135" s="304">
        <f>'2026 Sum_Fall Order Form V9'!$R$125</f>
        <v>0</v>
      </c>
      <c r="J135" s="304"/>
      <c r="K135" s="303">
        <f>'2026 Sum_Fall Order Form V9'!$T$23</f>
        <v>0</v>
      </c>
      <c r="L135" s="303">
        <f>'2026 Sum_Fall Order Form V9'!$T$23</f>
        <v>0</v>
      </c>
      <c r="M135" s="304">
        <f>'2026 Sum_Fall Order Form V9'!$U$125</f>
        <v>0</v>
      </c>
      <c r="N135" s="304"/>
      <c r="O135" s="303">
        <f>'2026 Sum_Fall Order Form V9'!$W$23</f>
        <v>0</v>
      </c>
      <c r="P135" s="303">
        <f>'2026 Sum_Fall Order Form V9'!$W$23</f>
        <v>0</v>
      </c>
      <c r="Q135" s="304">
        <f>'2026 Sum_Fall Order Form V9'!$X$125</f>
        <v>0</v>
      </c>
      <c r="R135" s="304"/>
      <c r="S135" s="303">
        <f>'2026 Sum_Fall Order Form V9'!$Z$23</f>
        <v>0</v>
      </c>
      <c r="T135" s="303">
        <f>'2026 Sum_Fall Order Form V9'!$Z$23</f>
        <v>0</v>
      </c>
      <c r="U135" s="304">
        <f>'2026 Sum_Fall Order Form V9'!$AA$125</f>
        <v>0</v>
      </c>
      <c r="V135" s="304"/>
      <c r="W135" s="305"/>
      <c r="X135" s="305"/>
      <c r="Z135" s="304"/>
    </row>
    <row r="136" spans="1:26">
      <c r="A136" s="304">
        <v>135</v>
      </c>
      <c r="C136" s="302">
        <f>'2026 Sum_Fall Order Form V9'!$F$18</f>
        <v>0</v>
      </c>
      <c r="D136" s="225" t="s">
        <v>206</v>
      </c>
      <c r="E136" s="344">
        <v>1725205</v>
      </c>
      <c r="F136" s="304">
        <v>29192</v>
      </c>
      <c r="G136" s="303">
        <f>'2026 Sum_Fall Order Form V9'!$Q$23</f>
        <v>0</v>
      </c>
      <c r="H136" s="303">
        <f>'2026 Sum_Fall Order Form V9'!$Q$23</f>
        <v>0</v>
      </c>
      <c r="I136" s="304">
        <f>'2026 Sum_Fall Order Form V9'!$Q$126</f>
        <v>0</v>
      </c>
      <c r="J136" s="304"/>
      <c r="K136" s="303">
        <f>'2026 Sum_Fall Order Form V9'!$T$23</f>
        <v>0</v>
      </c>
      <c r="L136" s="303">
        <f>'2026 Sum_Fall Order Form V9'!$T$23</f>
        <v>0</v>
      </c>
      <c r="M136" s="304">
        <f>'2026 Sum_Fall Order Form V9'!$T$126</f>
        <v>0</v>
      </c>
      <c r="N136" s="304"/>
      <c r="O136" s="303">
        <f>'2026 Sum_Fall Order Form V9'!$W$23</f>
        <v>0</v>
      </c>
      <c r="P136" s="303">
        <f>'2026 Sum_Fall Order Form V9'!$W$23</f>
        <v>0</v>
      </c>
      <c r="Q136" s="304">
        <f>'2026 Sum_Fall Order Form V9'!$W$126</f>
        <v>0</v>
      </c>
      <c r="R136" s="304"/>
      <c r="S136" s="303">
        <f>'2026 Sum_Fall Order Form V9'!$Z$23</f>
        <v>0</v>
      </c>
      <c r="T136" s="303">
        <f>'2026 Sum_Fall Order Form V9'!$Z$23</f>
        <v>0</v>
      </c>
      <c r="U136" s="304">
        <f>'2026 Sum_Fall Order Form V9'!$Z$126</f>
        <v>0</v>
      </c>
      <c r="V136" s="304"/>
      <c r="W136" s="305">
        <f>'2026 Sum_Fall Order Form V9'!$K$126</f>
        <v>46279</v>
      </c>
      <c r="X136" s="305">
        <f>'2026 Sum_Fall Order Form V9'!$N$126</f>
        <v>46307</v>
      </c>
      <c r="Z136" s="304">
        <f>'2026 Sum_Fall Order Form V9'!$BT$126</f>
        <v>10</v>
      </c>
    </row>
    <row r="137" spans="1:26">
      <c r="A137" s="304">
        <v>136</v>
      </c>
      <c r="C137" s="302">
        <f>'2026 Sum_Fall Order Form V9'!$F$18</f>
        <v>0</v>
      </c>
      <c r="D137" s="225" t="s">
        <v>206</v>
      </c>
      <c r="E137" s="343" t="s">
        <v>560</v>
      </c>
      <c r="F137" s="304">
        <v>29253</v>
      </c>
      <c r="G137" s="303">
        <f>'2026 Sum_Fall Order Form V9'!$Q$23</f>
        <v>0</v>
      </c>
      <c r="H137" s="303">
        <f>'2026 Sum_Fall Order Form V9'!$Q$23</f>
        <v>0</v>
      </c>
      <c r="I137" s="304">
        <f>'2026 Sum_Fall Order Form V9'!$R$126</f>
        <v>0</v>
      </c>
      <c r="J137" s="304"/>
      <c r="K137" s="303">
        <f>'2026 Sum_Fall Order Form V9'!$T$23</f>
        <v>0</v>
      </c>
      <c r="L137" s="303">
        <f>'2026 Sum_Fall Order Form V9'!$T$23</f>
        <v>0</v>
      </c>
      <c r="M137" s="304">
        <f>'2026 Sum_Fall Order Form V9'!$U$126</f>
        <v>0</v>
      </c>
      <c r="N137" s="304"/>
      <c r="O137" s="303">
        <f>'2026 Sum_Fall Order Form V9'!$W$23</f>
        <v>0</v>
      </c>
      <c r="P137" s="303">
        <f>'2026 Sum_Fall Order Form V9'!$W$23</f>
        <v>0</v>
      </c>
      <c r="Q137" s="304">
        <f>'2026 Sum_Fall Order Form V9'!$X$126</f>
        <v>0</v>
      </c>
      <c r="R137" s="304"/>
      <c r="S137" s="303">
        <f>'2026 Sum_Fall Order Form V9'!$Z$23</f>
        <v>0</v>
      </c>
      <c r="T137" s="303">
        <f>'2026 Sum_Fall Order Form V9'!$Z$23</f>
        <v>0</v>
      </c>
      <c r="U137" s="304">
        <f>'2026 Sum_Fall Order Form V9'!$AA$126</f>
        <v>0</v>
      </c>
      <c r="V137" s="304"/>
      <c r="W137" s="305"/>
      <c r="X137" s="305"/>
      <c r="Z137" s="304"/>
    </row>
    <row r="138" spans="1:26">
      <c r="A138" s="304">
        <v>137</v>
      </c>
      <c r="C138" s="302">
        <f>'2026 Sum_Fall Order Form V9'!$F$18</f>
        <v>0</v>
      </c>
      <c r="D138" s="225" t="s">
        <v>207</v>
      </c>
      <c r="E138" s="344">
        <v>1725085</v>
      </c>
      <c r="F138" s="304">
        <v>25817</v>
      </c>
      <c r="G138" s="303">
        <f>'2026 Sum_Fall Order Form V9'!$Q$23</f>
        <v>0</v>
      </c>
      <c r="H138" s="303">
        <f>'2026 Sum_Fall Order Form V9'!$Q$23</f>
        <v>0</v>
      </c>
      <c r="I138" s="304">
        <f>'2026 Sum_Fall Order Form V9'!$Q$127</f>
        <v>0</v>
      </c>
      <c r="J138" s="304"/>
      <c r="K138" s="303">
        <f>'2026 Sum_Fall Order Form V9'!$T$23</f>
        <v>0</v>
      </c>
      <c r="L138" s="303">
        <f>'2026 Sum_Fall Order Form V9'!$T$23</f>
        <v>0</v>
      </c>
      <c r="M138" s="304">
        <f>'2026 Sum_Fall Order Form V9'!$T$127</f>
        <v>0</v>
      </c>
      <c r="N138" s="304"/>
      <c r="O138" s="303">
        <f>'2026 Sum_Fall Order Form V9'!$W$23</f>
        <v>0</v>
      </c>
      <c r="P138" s="303">
        <f>'2026 Sum_Fall Order Form V9'!$W$23</f>
        <v>0</v>
      </c>
      <c r="Q138" s="304">
        <f>'2026 Sum_Fall Order Form V9'!$W$127</f>
        <v>0</v>
      </c>
      <c r="R138" s="304"/>
      <c r="S138" s="303">
        <f>'2026 Sum_Fall Order Form V9'!$Z$23</f>
        <v>0</v>
      </c>
      <c r="T138" s="303">
        <f>'2026 Sum_Fall Order Form V9'!$Z$23</f>
        <v>0</v>
      </c>
      <c r="U138" s="304">
        <f>'2026 Sum_Fall Order Form V9'!$Z$127</f>
        <v>0</v>
      </c>
      <c r="V138" s="304"/>
      <c r="W138" s="305">
        <f>'2026 Sum_Fall Order Form V9'!$K$127</f>
        <v>46279</v>
      </c>
      <c r="X138" s="305">
        <f>'2026 Sum_Fall Order Form V9'!$N$127</f>
        <v>46307</v>
      </c>
      <c r="Z138" s="304" t="str">
        <f>'2026 Sum_Fall Order Form V9'!$BT$127</f>
        <v>S/O</v>
      </c>
    </row>
    <row r="139" spans="1:26">
      <c r="A139" s="304">
        <v>138</v>
      </c>
      <c r="C139" s="302">
        <f>'2026 Sum_Fall Order Form V9'!$F$18</f>
        <v>0</v>
      </c>
      <c r="D139" s="225" t="s">
        <v>207</v>
      </c>
      <c r="E139" s="343" t="s">
        <v>561</v>
      </c>
      <c r="F139" s="304">
        <v>25821</v>
      </c>
      <c r="G139" s="303">
        <f>'2026 Sum_Fall Order Form V9'!$Q$23</f>
        <v>0</v>
      </c>
      <c r="H139" s="303">
        <f>'2026 Sum_Fall Order Form V9'!$Q$23</f>
        <v>0</v>
      </c>
      <c r="I139" s="304">
        <f>'2026 Sum_Fall Order Form V9'!$R$127</f>
        <v>0</v>
      </c>
      <c r="J139" s="304"/>
      <c r="K139" s="303">
        <f>'2026 Sum_Fall Order Form V9'!$T$23</f>
        <v>0</v>
      </c>
      <c r="L139" s="303">
        <f>'2026 Sum_Fall Order Form V9'!$T$23</f>
        <v>0</v>
      </c>
      <c r="M139" s="304">
        <f>'2026 Sum_Fall Order Form V9'!$U$127</f>
        <v>0</v>
      </c>
      <c r="N139" s="304"/>
      <c r="O139" s="303">
        <f>'2026 Sum_Fall Order Form V9'!$W$23</f>
        <v>0</v>
      </c>
      <c r="P139" s="303">
        <f>'2026 Sum_Fall Order Form V9'!$W$23</f>
        <v>0</v>
      </c>
      <c r="Q139" s="304">
        <f>'2026 Sum_Fall Order Form V9'!$X$127</f>
        <v>0</v>
      </c>
      <c r="R139" s="304"/>
      <c r="S139" s="303">
        <f>'2026 Sum_Fall Order Form V9'!$Z$23</f>
        <v>0</v>
      </c>
      <c r="T139" s="303">
        <f>'2026 Sum_Fall Order Form V9'!$Z$23</f>
        <v>0</v>
      </c>
      <c r="U139" s="304">
        <f>'2026 Sum_Fall Order Form V9'!$AA$127</f>
        <v>0</v>
      </c>
      <c r="V139" s="304"/>
      <c r="W139" s="305"/>
      <c r="X139" s="305"/>
      <c r="Z139" s="304"/>
    </row>
    <row r="140" spans="1:26">
      <c r="A140" s="304">
        <v>139</v>
      </c>
      <c r="C140" s="302">
        <f>'2026 Sum_Fall Order Form V9'!$F$18</f>
        <v>0</v>
      </c>
      <c r="D140" s="225" t="s">
        <v>209</v>
      </c>
      <c r="E140" s="344">
        <v>1725105</v>
      </c>
      <c r="F140" s="304">
        <v>28271</v>
      </c>
      <c r="G140" s="303">
        <f>'2026 Sum_Fall Order Form V9'!$Q$23</f>
        <v>0</v>
      </c>
      <c r="H140" s="303">
        <f>'2026 Sum_Fall Order Form V9'!$Q$23</f>
        <v>0</v>
      </c>
      <c r="I140" s="304">
        <f>'2026 Sum_Fall Order Form V9'!$Q$128</f>
        <v>0</v>
      </c>
      <c r="J140" s="304"/>
      <c r="K140" s="303">
        <f>'2026 Sum_Fall Order Form V9'!$T$23</f>
        <v>0</v>
      </c>
      <c r="L140" s="303">
        <f>'2026 Sum_Fall Order Form V9'!$T$23</f>
        <v>0</v>
      </c>
      <c r="M140" s="304">
        <f>'2026 Sum_Fall Order Form V9'!$T$128</f>
        <v>0</v>
      </c>
      <c r="N140" s="304"/>
      <c r="O140" s="303">
        <f>'2026 Sum_Fall Order Form V9'!$W$23</f>
        <v>0</v>
      </c>
      <c r="P140" s="303">
        <f>'2026 Sum_Fall Order Form V9'!$W$23</f>
        <v>0</v>
      </c>
      <c r="Q140" s="304">
        <f>'2026 Sum_Fall Order Form V9'!$W$128</f>
        <v>0</v>
      </c>
      <c r="R140" s="304"/>
      <c r="S140" s="303">
        <f>'2026 Sum_Fall Order Form V9'!$Z$23</f>
        <v>0</v>
      </c>
      <c r="T140" s="303">
        <f>'2026 Sum_Fall Order Form V9'!$Z$23</f>
        <v>0</v>
      </c>
      <c r="U140" s="304">
        <f>'2026 Sum_Fall Order Form V9'!$Z$128</f>
        <v>0</v>
      </c>
      <c r="V140" s="304"/>
      <c r="W140" s="305">
        <f>'2026 Sum_Fall Order Form V9'!$K$128</f>
        <v>46279</v>
      </c>
      <c r="X140" s="305">
        <f>'2026 Sum_Fall Order Form V9'!$N$128</f>
        <v>46307</v>
      </c>
      <c r="Z140" s="304" t="str">
        <f>'2026 Sum_Fall Order Form V9'!$BT$128</f>
        <v>S/O</v>
      </c>
    </row>
    <row r="141" spans="1:26">
      <c r="A141" s="304">
        <v>140</v>
      </c>
      <c r="C141" s="302">
        <f>'2026 Sum_Fall Order Form V9'!$F$18</f>
        <v>0</v>
      </c>
      <c r="D141" s="225" t="s">
        <v>209</v>
      </c>
      <c r="E141" s="343" t="s">
        <v>562</v>
      </c>
      <c r="F141" s="304">
        <v>28386</v>
      </c>
      <c r="G141" s="303">
        <f>'2026 Sum_Fall Order Form V9'!$Q$23</f>
        <v>0</v>
      </c>
      <c r="H141" s="303">
        <f>'2026 Sum_Fall Order Form V9'!$Q$23</f>
        <v>0</v>
      </c>
      <c r="I141" s="304">
        <f>'2026 Sum_Fall Order Form V9'!$R$128</f>
        <v>0</v>
      </c>
      <c r="J141" s="304"/>
      <c r="K141" s="303">
        <f>'2026 Sum_Fall Order Form V9'!$T$23</f>
        <v>0</v>
      </c>
      <c r="L141" s="303">
        <f>'2026 Sum_Fall Order Form V9'!$T$23</f>
        <v>0</v>
      </c>
      <c r="M141" s="304">
        <f>'2026 Sum_Fall Order Form V9'!$U$128</f>
        <v>0</v>
      </c>
      <c r="N141" s="304"/>
      <c r="O141" s="303">
        <f>'2026 Sum_Fall Order Form V9'!$W$23</f>
        <v>0</v>
      </c>
      <c r="P141" s="303">
        <f>'2026 Sum_Fall Order Form V9'!$W$23</f>
        <v>0</v>
      </c>
      <c r="Q141" s="304">
        <f>'2026 Sum_Fall Order Form V9'!$X$128</f>
        <v>0</v>
      </c>
      <c r="R141" s="304"/>
      <c r="S141" s="303">
        <f>'2026 Sum_Fall Order Form V9'!$Z$23</f>
        <v>0</v>
      </c>
      <c r="T141" s="303">
        <f>'2026 Sum_Fall Order Form V9'!$Z$23</f>
        <v>0</v>
      </c>
      <c r="U141" s="304">
        <f>'2026 Sum_Fall Order Form V9'!$AA$128</f>
        <v>0</v>
      </c>
      <c r="V141" s="304"/>
      <c r="W141" s="305"/>
      <c r="X141" s="305"/>
      <c r="Z141" s="304"/>
    </row>
    <row r="142" spans="1:26">
      <c r="A142" s="304">
        <v>141</v>
      </c>
      <c r="C142" s="302">
        <f>'2026 Sum_Fall Order Form V9'!$F$18</f>
        <v>0</v>
      </c>
      <c r="D142" s="340" t="s">
        <v>213</v>
      </c>
      <c r="E142" s="344">
        <v>1725290</v>
      </c>
      <c r="F142" s="304">
        <v>24978</v>
      </c>
      <c r="G142" s="303">
        <f>'2026 Sum_Fall Order Form V9'!$Q$23</f>
        <v>0</v>
      </c>
      <c r="H142" s="303">
        <f>'2026 Sum_Fall Order Form V9'!$Q$23</f>
        <v>0</v>
      </c>
      <c r="I142" s="304">
        <f>'2026 Sum_Fall Order Form V9'!$Q$132</f>
        <v>0</v>
      </c>
      <c r="J142" s="304"/>
      <c r="K142" s="303">
        <f>'2026 Sum_Fall Order Form V9'!$T$23</f>
        <v>0</v>
      </c>
      <c r="L142" s="303">
        <f>'2026 Sum_Fall Order Form V9'!$T$23</f>
        <v>0</v>
      </c>
      <c r="M142" s="304">
        <f>'2026 Sum_Fall Order Form V9'!$T$132</f>
        <v>0</v>
      </c>
      <c r="N142" s="304"/>
      <c r="O142" s="303">
        <f>'2026 Sum_Fall Order Form V9'!$W$23</f>
        <v>0</v>
      </c>
      <c r="P142" s="303">
        <f>'2026 Sum_Fall Order Form V9'!$W$23</f>
        <v>0</v>
      </c>
      <c r="Q142" s="304">
        <f>'2026 Sum_Fall Order Form V9'!$W$132</f>
        <v>0</v>
      </c>
      <c r="R142" s="304"/>
      <c r="S142" s="303">
        <f>'2026 Sum_Fall Order Form V9'!$Z$23</f>
        <v>0</v>
      </c>
      <c r="T142" s="303">
        <f>'2026 Sum_Fall Order Form V9'!$Z$23</f>
        <v>0</v>
      </c>
      <c r="U142" s="304">
        <f>'2026 Sum_Fall Order Form V9'!$Z$132</f>
        <v>0</v>
      </c>
      <c r="V142" s="304"/>
      <c r="W142" s="305">
        <f>'2026 Sum_Fall Order Form V9'!$K$132</f>
        <v>46251</v>
      </c>
      <c r="X142" s="305">
        <f>'2026 Sum_Fall Order Form V9'!$N$132</f>
        <v>46251</v>
      </c>
      <c r="Z142" s="304">
        <f>'2026 Sum_Fall Order Form V9'!$BT$132</f>
        <v>2</v>
      </c>
    </row>
    <row r="143" spans="1:26">
      <c r="A143" s="304">
        <v>142</v>
      </c>
      <c r="C143" s="302">
        <f>'2026 Sum_Fall Order Form V9'!$F$18</f>
        <v>0</v>
      </c>
      <c r="D143" s="340" t="s">
        <v>213</v>
      </c>
      <c r="E143" s="343" t="s">
        <v>563</v>
      </c>
      <c r="F143" s="304">
        <v>24980</v>
      </c>
      <c r="G143" s="303">
        <f>'2026 Sum_Fall Order Form V9'!$Q$23</f>
        <v>0</v>
      </c>
      <c r="H143" s="303">
        <f>'2026 Sum_Fall Order Form V9'!$Q$23</f>
        <v>0</v>
      </c>
      <c r="I143" s="304">
        <f>'2026 Sum_Fall Order Form V9'!$R$132</f>
        <v>0</v>
      </c>
      <c r="J143" s="304"/>
      <c r="K143" s="303">
        <f>'2026 Sum_Fall Order Form V9'!$T$23</f>
        <v>0</v>
      </c>
      <c r="L143" s="303">
        <f>'2026 Sum_Fall Order Form V9'!$T$23</f>
        <v>0</v>
      </c>
      <c r="M143" s="304">
        <f>'2026 Sum_Fall Order Form V9'!$U$132</f>
        <v>0</v>
      </c>
      <c r="N143" s="304"/>
      <c r="O143" s="303">
        <f>'2026 Sum_Fall Order Form V9'!$W$23</f>
        <v>0</v>
      </c>
      <c r="P143" s="303">
        <f>'2026 Sum_Fall Order Form V9'!$W$23</f>
        <v>0</v>
      </c>
      <c r="Q143" s="304">
        <f>'2026 Sum_Fall Order Form V9'!$X$132</f>
        <v>0</v>
      </c>
      <c r="R143" s="304"/>
      <c r="S143" s="303">
        <f>'2026 Sum_Fall Order Form V9'!$Z$23</f>
        <v>0</v>
      </c>
      <c r="T143" s="303">
        <f>'2026 Sum_Fall Order Form V9'!$Z$23</f>
        <v>0</v>
      </c>
      <c r="U143" s="304">
        <f>'2026 Sum_Fall Order Form V9'!$AA$132</f>
        <v>0</v>
      </c>
      <c r="V143" s="304"/>
      <c r="W143" s="305"/>
      <c r="X143" s="305"/>
      <c r="Z143" s="304"/>
    </row>
    <row r="144" spans="1:26">
      <c r="A144" s="304">
        <v>143</v>
      </c>
      <c r="C144" s="302">
        <f>'2026 Sum_Fall Order Form V9'!$F$18</f>
        <v>0</v>
      </c>
      <c r="D144" s="340" t="s">
        <v>215</v>
      </c>
      <c r="E144" s="344">
        <v>1726378</v>
      </c>
      <c r="F144" s="304">
        <v>4871</v>
      </c>
      <c r="G144" s="303">
        <f>'2026 Sum_Fall Order Form V9'!$Q$23</f>
        <v>0</v>
      </c>
      <c r="H144" s="303">
        <f>'2026 Sum_Fall Order Form V9'!$Q$23</f>
        <v>0</v>
      </c>
      <c r="I144" s="304">
        <f>'2026 Sum_Fall Order Form V9'!$Q$133</f>
        <v>0</v>
      </c>
      <c r="K144" s="303">
        <f>'2026 Sum_Fall Order Form V9'!$T$23</f>
        <v>0</v>
      </c>
      <c r="L144" s="303">
        <f>'2026 Sum_Fall Order Form V9'!$T$23</f>
        <v>0</v>
      </c>
      <c r="M144" s="304">
        <f>'2026 Sum_Fall Order Form V9'!$T$133</f>
        <v>0</v>
      </c>
      <c r="O144" s="303">
        <f>'2026 Sum_Fall Order Form V9'!$W$23</f>
        <v>0</v>
      </c>
      <c r="P144" s="303">
        <f>'2026 Sum_Fall Order Form V9'!$W$23</f>
        <v>0</v>
      </c>
      <c r="Q144" s="304">
        <f>'2026 Sum_Fall Order Form V9'!$W$133</f>
        <v>0</v>
      </c>
      <c r="S144" s="303">
        <f>'2026 Sum_Fall Order Form V9'!$Z$23</f>
        <v>0</v>
      </c>
      <c r="T144" s="303">
        <f>'2026 Sum_Fall Order Form V9'!$Z$23</f>
        <v>0</v>
      </c>
      <c r="U144" s="304">
        <f>'2026 Sum_Fall Order Form V9'!$Z$133</f>
        <v>0</v>
      </c>
      <c r="W144" s="305">
        <f>'2026 Sum_Fall Order Form V9'!$K$133</f>
        <v>46251</v>
      </c>
      <c r="X144" s="305">
        <f>'2026 Sum_Fall Order Form V9'!$N$133</f>
        <v>46251</v>
      </c>
      <c r="Z144" s="304">
        <f>'2026 Sum_Fall Order Form V9'!$BT$133</f>
        <v>5</v>
      </c>
    </row>
    <row r="145" spans="1:26">
      <c r="A145" s="304">
        <v>144</v>
      </c>
      <c r="C145" s="302">
        <f>'2026 Sum_Fall Order Form V9'!$F$18</f>
        <v>0</v>
      </c>
      <c r="D145" s="340" t="s">
        <v>215</v>
      </c>
      <c r="E145" s="343" t="s">
        <v>564</v>
      </c>
      <c r="F145" s="304">
        <v>4872</v>
      </c>
      <c r="G145" s="303">
        <f>'2026 Sum_Fall Order Form V9'!$Q$23</f>
        <v>0</v>
      </c>
      <c r="H145" s="303">
        <f>'2026 Sum_Fall Order Form V9'!$Q$23</f>
        <v>0</v>
      </c>
      <c r="I145" s="304">
        <f>'2026 Sum_Fall Order Form V9'!$R$133</f>
        <v>0</v>
      </c>
      <c r="K145" s="303">
        <f>'2026 Sum_Fall Order Form V9'!$T$23</f>
        <v>0</v>
      </c>
      <c r="L145" s="303">
        <f>'2026 Sum_Fall Order Form V9'!$T$23</f>
        <v>0</v>
      </c>
      <c r="M145" s="304">
        <f>'2026 Sum_Fall Order Form V9'!$U$133</f>
        <v>0</v>
      </c>
      <c r="O145" s="303">
        <f>'2026 Sum_Fall Order Form V9'!$W$23</f>
        <v>0</v>
      </c>
      <c r="P145" s="303">
        <f>'2026 Sum_Fall Order Form V9'!$W$23</f>
        <v>0</v>
      </c>
      <c r="Q145" s="304">
        <f>'2026 Sum_Fall Order Form V9'!$X$133</f>
        <v>0</v>
      </c>
      <c r="S145" s="303">
        <f>'2026 Sum_Fall Order Form V9'!$Z$23</f>
        <v>0</v>
      </c>
      <c r="T145" s="303">
        <f>'2026 Sum_Fall Order Form V9'!$Z$23</f>
        <v>0</v>
      </c>
      <c r="U145" s="304">
        <f>'2026 Sum_Fall Order Form V9'!$AA$133</f>
        <v>0</v>
      </c>
      <c r="W145" s="305"/>
      <c r="X145" s="305"/>
      <c r="Z145" s="304"/>
    </row>
    <row r="146" spans="1:26">
      <c r="A146" s="304">
        <v>145</v>
      </c>
      <c r="C146" s="302">
        <f>'2026 Sum_Fall Order Form V9'!$F$18</f>
        <v>0</v>
      </c>
      <c r="D146" s="340" t="s">
        <v>216</v>
      </c>
      <c r="E146" s="344">
        <v>1726588</v>
      </c>
      <c r="F146" s="304">
        <v>4877</v>
      </c>
      <c r="G146" s="303">
        <f>'2026 Sum_Fall Order Form V9'!$Q$23</f>
        <v>0</v>
      </c>
      <c r="H146" s="303">
        <f>'2026 Sum_Fall Order Form V9'!$Q$23</f>
        <v>0</v>
      </c>
      <c r="I146" s="304">
        <f>'2026 Sum_Fall Order Form V9'!$Q$134</f>
        <v>0</v>
      </c>
      <c r="K146" s="303">
        <f>'2026 Sum_Fall Order Form V9'!$T$23</f>
        <v>0</v>
      </c>
      <c r="L146" s="303">
        <f>'2026 Sum_Fall Order Form V9'!$T$23</f>
        <v>0</v>
      </c>
      <c r="M146" s="304">
        <f>'2026 Sum_Fall Order Form V9'!$T$134</f>
        <v>0</v>
      </c>
      <c r="O146" s="303">
        <f>'2026 Sum_Fall Order Form V9'!$W$23</f>
        <v>0</v>
      </c>
      <c r="P146" s="303">
        <f>'2026 Sum_Fall Order Form V9'!$W$23</f>
        <v>0</v>
      </c>
      <c r="Q146" s="304">
        <f>'2026 Sum_Fall Order Form V9'!$W$134</f>
        <v>0</v>
      </c>
      <c r="S146" s="303">
        <f>'2026 Sum_Fall Order Form V9'!$Z$23</f>
        <v>0</v>
      </c>
      <c r="T146" s="303">
        <f>'2026 Sum_Fall Order Form V9'!$Z$23</f>
        <v>0</v>
      </c>
      <c r="U146" s="304">
        <f>'2026 Sum_Fall Order Form V9'!$Z$134</f>
        <v>0</v>
      </c>
      <c r="W146" s="305">
        <f>'2026 Sum_Fall Order Form V9'!$K$134</f>
        <v>46251</v>
      </c>
      <c r="X146" s="305">
        <f>'2026 Sum_Fall Order Form V9'!$N$134</f>
        <v>46251</v>
      </c>
      <c r="Z146" s="304">
        <f>'2026 Sum_Fall Order Form V9'!$BT$134</f>
        <v>10</v>
      </c>
    </row>
    <row r="147" spans="1:26">
      <c r="A147" s="304">
        <v>146</v>
      </c>
      <c r="C147" s="302">
        <f>'2026 Sum_Fall Order Form V9'!$F$18</f>
        <v>0</v>
      </c>
      <c r="D147" s="340" t="s">
        <v>216</v>
      </c>
      <c r="E147" s="343" t="s">
        <v>565</v>
      </c>
      <c r="F147" s="304">
        <v>4878</v>
      </c>
      <c r="G147" s="303">
        <f>'2026 Sum_Fall Order Form V9'!$Q$23</f>
        <v>0</v>
      </c>
      <c r="H147" s="303">
        <f>'2026 Sum_Fall Order Form V9'!$Q$23</f>
        <v>0</v>
      </c>
      <c r="I147" s="304">
        <f>'2026 Sum_Fall Order Form V9'!$R$134</f>
        <v>0</v>
      </c>
      <c r="K147" s="303">
        <f>'2026 Sum_Fall Order Form V9'!$T$23</f>
        <v>0</v>
      </c>
      <c r="L147" s="303">
        <f>'2026 Sum_Fall Order Form V9'!$T$23</f>
        <v>0</v>
      </c>
      <c r="M147" s="304">
        <f>'2026 Sum_Fall Order Form V9'!$U$134</f>
        <v>0</v>
      </c>
      <c r="O147" s="303">
        <f>'2026 Sum_Fall Order Form V9'!$W$23</f>
        <v>0</v>
      </c>
      <c r="P147" s="303">
        <f>'2026 Sum_Fall Order Form V9'!$W$23</f>
        <v>0</v>
      </c>
      <c r="Q147" s="304">
        <f>'2026 Sum_Fall Order Form V9'!$X$134</f>
        <v>0</v>
      </c>
      <c r="S147" s="303">
        <f>'2026 Sum_Fall Order Form V9'!$Z$23</f>
        <v>0</v>
      </c>
      <c r="T147" s="303">
        <f>'2026 Sum_Fall Order Form V9'!$Z$23</f>
        <v>0</v>
      </c>
      <c r="U147" s="304">
        <f>'2026 Sum_Fall Order Form V9'!$AA$134</f>
        <v>0</v>
      </c>
      <c r="W147" s="305"/>
      <c r="X147" s="305"/>
      <c r="Z147" s="304"/>
    </row>
    <row r="148" spans="1:26">
      <c r="A148" s="304">
        <v>147</v>
      </c>
      <c r="C148" s="302">
        <f>'2026 Sum_Fall Order Form V9'!$F$18</f>
        <v>0</v>
      </c>
      <c r="D148" s="340" t="s">
        <v>217</v>
      </c>
      <c r="E148" s="344">
        <v>1726760</v>
      </c>
      <c r="F148" s="304">
        <v>28287</v>
      </c>
      <c r="G148" s="303">
        <f>'2026 Sum_Fall Order Form V9'!$Q$23</f>
        <v>0</v>
      </c>
      <c r="H148" s="303">
        <f>'2026 Sum_Fall Order Form V9'!$Q$23</f>
        <v>0</v>
      </c>
      <c r="I148" s="304">
        <f>'2026 Sum_Fall Order Form V9'!$Q$135</f>
        <v>0</v>
      </c>
      <c r="K148" s="303">
        <f>'2026 Sum_Fall Order Form V9'!$T$23</f>
        <v>0</v>
      </c>
      <c r="L148" s="303">
        <f>'2026 Sum_Fall Order Form V9'!$T$23</f>
        <v>0</v>
      </c>
      <c r="M148" s="304">
        <f>'2026 Sum_Fall Order Form V9'!$T$135</f>
        <v>0</v>
      </c>
      <c r="O148" s="303">
        <f>'2026 Sum_Fall Order Form V9'!$W$23</f>
        <v>0</v>
      </c>
      <c r="P148" s="303">
        <f>'2026 Sum_Fall Order Form V9'!$W$23</f>
        <v>0</v>
      </c>
      <c r="Q148" s="304">
        <f>'2026 Sum_Fall Order Form V9'!$W$135</f>
        <v>0</v>
      </c>
      <c r="S148" s="303">
        <f>'2026 Sum_Fall Order Form V9'!$Z$23</f>
        <v>0</v>
      </c>
      <c r="T148" s="303">
        <f>'2026 Sum_Fall Order Form V9'!$Z$23</f>
        <v>0</v>
      </c>
      <c r="U148" s="304">
        <f>'2026 Sum_Fall Order Form V9'!$Z$135</f>
        <v>0</v>
      </c>
      <c r="W148" s="305">
        <f>'2026 Sum_Fall Order Form V9'!$K$135</f>
        <v>46251</v>
      </c>
      <c r="X148" s="305">
        <f>'2026 Sum_Fall Order Form V9'!$N$135</f>
        <v>46251</v>
      </c>
      <c r="Z148" s="304">
        <f>'2026 Sum_Fall Order Form V9'!$BT$135</f>
        <v>27</v>
      </c>
    </row>
    <row r="149" spans="1:26">
      <c r="A149" s="304">
        <v>148</v>
      </c>
      <c r="C149" s="302">
        <f>'2026 Sum_Fall Order Form V9'!$F$18</f>
        <v>0</v>
      </c>
      <c r="D149" s="340" t="s">
        <v>217</v>
      </c>
      <c r="E149" s="343" t="s">
        <v>566</v>
      </c>
      <c r="F149" s="304">
        <v>28379</v>
      </c>
      <c r="G149" s="303">
        <f>'2026 Sum_Fall Order Form V9'!$Q$23</f>
        <v>0</v>
      </c>
      <c r="H149" s="303">
        <f>'2026 Sum_Fall Order Form V9'!$Q$23</f>
        <v>0</v>
      </c>
      <c r="I149" s="304">
        <f>'2026 Sum_Fall Order Form V9'!$R$135</f>
        <v>0</v>
      </c>
      <c r="K149" s="303">
        <f>'2026 Sum_Fall Order Form V9'!$T$23</f>
        <v>0</v>
      </c>
      <c r="L149" s="303">
        <f>'2026 Sum_Fall Order Form V9'!$T$23</f>
        <v>0</v>
      </c>
      <c r="M149" s="304">
        <f>'2026 Sum_Fall Order Form V9'!$U$135</f>
        <v>0</v>
      </c>
      <c r="O149" s="303">
        <f>'2026 Sum_Fall Order Form V9'!$W$23</f>
        <v>0</v>
      </c>
      <c r="P149" s="303">
        <f>'2026 Sum_Fall Order Form V9'!$W$23</f>
        <v>0</v>
      </c>
      <c r="Q149" s="304">
        <f>'2026 Sum_Fall Order Form V9'!$X$135</f>
        <v>0</v>
      </c>
      <c r="S149" s="303">
        <f>'2026 Sum_Fall Order Form V9'!$Z$23</f>
        <v>0</v>
      </c>
      <c r="T149" s="303">
        <f>'2026 Sum_Fall Order Form V9'!$Z$23</f>
        <v>0</v>
      </c>
      <c r="U149" s="304">
        <f>'2026 Sum_Fall Order Form V9'!$AA$135</f>
        <v>0</v>
      </c>
      <c r="W149" s="305"/>
      <c r="X149" s="305"/>
      <c r="Z149" s="304"/>
    </row>
    <row r="150" spans="1:26">
      <c r="A150" s="304">
        <v>149</v>
      </c>
      <c r="C150" s="302">
        <f>'2026 Sum_Fall Order Form V9'!$F$18</f>
        <v>0</v>
      </c>
      <c r="D150" s="340" t="s">
        <v>218</v>
      </c>
      <c r="E150" s="344">
        <v>1726808</v>
      </c>
      <c r="F150" s="304">
        <v>4881</v>
      </c>
      <c r="G150" s="303">
        <f>'2026 Sum_Fall Order Form V9'!$Q$23</f>
        <v>0</v>
      </c>
      <c r="H150" s="303">
        <f>'2026 Sum_Fall Order Form V9'!$Q$23</f>
        <v>0</v>
      </c>
      <c r="I150" s="304">
        <f>'2026 Sum_Fall Order Form V9'!$Q$136</f>
        <v>0</v>
      </c>
      <c r="K150" s="303">
        <f>'2026 Sum_Fall Order Form V9'!$T$23</f>
        <v>0</v>
      </c>
      <c r="L150" s="303">
        <f>'2026 Sum_Fall Order Form V9'!$T$23</f>
        <v>0</v>
      </c>
      <c r="M150" s="304">
        <f>'2026 Sum_Fall Order Form V9'!$T$136</f>
        <v>0</v>
      </c>
      <c r="O150" s="303">
        <f>'2026 Sum_Fall Order Form V9'!$W$23</f>
        <v>0</v>
      </c>
      <c r="P150" s="303">
        <f>'2026 Sum_Fall Order Form V9'!$W$23</f>
        <v>0</v>
      </c>
      <c r="Q150" s="304">
        <f>'2026 Sum_Fall Order Form V9'!$W$136</f>
        <v>0</v>
      </c>
      <c r="S150" s="303">
        <f>'2026 Sum_Fall Order Form V9'!$Z$23</f>
        <v>0</v>
      </c>
      <c r="T150" s="303">
        <f>'2026 Sum_Fall Order Form V9'!$Z$23</f>
        <v>0</v>
      </c>
      <c r="U150" s="304">
        <f>'2026 Sum_Fall Order Form V9'!$Z$136</f>
        <v>0</v>
      </c>
      <c r="W150" s="305">
        <f>'2026 Sum_Fall Order Form V9'!$K$136</f>
        <v>46251</v>
      </c>
      <c r="X150" s="305">
        <f>'2026 Sum_Fall Order Form V9'!$N$136</f>
        <v>46251</v>
      </c>
      <c r="Z150" s="304">
        <f>'2026 Sum_Fall Order Form V9'!$BT$136</f>
        <v>10</v>
      </c>
    </row>
    <row r="151" spans="1:26">
      <c r="A151" s="304">
        <v>150</v>
      </c>
      <c r="C151" s="302">
        <f>'2026 Sum_Fall Order Form V9'!$F$18</f>
        <v>0</v>
      </c>
      <c r="D151" s="340" t="s">
        <v>218</v>
      </c>
      <c r="E151" s="343" t="s">
        <v>567</v>
      </c>
      <c r="F151" s="304">
        <v>4882</v>
      </c>
      <c r="G151" s="303">
        <f>'2026 Sum_Fall Order Form V9'!$Q$23</f>
        <v>0</v>
      </c>
      <c r="H151" s="303">
        <f>'2026 Sum_Fall Order Form V9'!$Q$23</f>
        <v>0</v>
      </c>
      <c r="I151" s="304">
        <f>'2026 Sum_Fall Order Form V9'!$R$136</f>
        <v>0</v>
      </c>
      <c r="K151" s="303">
        <f>'2026 Sum_Fall Order Form V9'!$T$23</f>
        <v>0</v>
      </c>
      <c r="L151" s="303">
        <f>'2026 Sum_Fall Order Form V9'!$T$23</f>
        <v>0</v>
      </c>
      <c r="M151" s="304">
        <f>'2026 Sum_Fall Order Form V9'!$U$136</f>
        <v>0</v>
      </c>
      <c r="O151" s="303">
        <f>'2026 Sum_Fall Order Form V9'!$W$23</f>
        <v>0</v>
      </c>
      <c r="P151" s="303">
        <f>'2026 Sum_Fall Order Form V9'!$W$23</f>
        <v>0</v>
      </c>
      <c r="Q151" s="304">
        <f>'2026 Sum_Fall Order Form V9'!$X$136</f>
        <v>0</v>
      </c>
      <c r="S151" s="303">
        <f>'2026 Sum_Fall Order Form V9'!$Z$23</f>
        <v>0</v>
      </c>
      <c r="T151" s="303">
        <f>'2026 Sum_Fall Order Form V9'!$Z$23</f>
        <v>0</v>
      </c>
      <c r="U151" s="304">
        <f>'2026 Sum_Fall Order Form V9'!$AA$136</f>
        <v>0</v>
      </c>
      <c r="W151" s="305"/>
      <c r="X151" s="305"/>
      <c r="Z151" s="304"/>
    </row>
    <row r="152" spans="1:26">
      <c r="A152" s="304">
        <v>151</v>
      </c>
      <c r="C152" s="302">
        <f>'2026 Sum_Fall Order Form V9'!$F$18</f>
        <v>0</v>
      </c>
      <c r="D152" s="340" t="s">
        <v>219</v>
      </c>
      <c r="E152" s="346">
        <v>1727378</v>
      </c>
      <c r="F152" s="304">
        <v>4897</v>
      </c>
      <c r="G152" s="303">
        <f>'2026 Sum_Fall Order Form V9'!$Q$23</f>
        <v>0</v>
      </c>
      <c r="H152" s="303">
        <f>'2026 Sum_Fall Order Form V9'!$Q$23</f>
        <v>0</v>
      </c>
      <c r="I152" s="304">
        <f>'2026 Sum_Fall Order Form V9'!$Q$137</f>
        <v>0</v>
      </c>
      <c r="K152" s="303">
        <f>'2026 Sum_Fall Order Form V9'!$T$23</f>
        <v>0</v>
      </c>
      <c r="L152" s="303">
        <f>'2026 Sum_Fall Order Form V9'!$T$23</f>
        <v>0</v>
      </c>
      <c r="M152" s="304">
        <f>'2026 Sum_Fall Order Form V9'!$T$137</f>
        <v>0</v>
      </c>
      <c r="O152" s="303">
        <f>'2026 Sum_Fall Order Form V9'!$W$23</f>
        <v>0</v>
      </c>
      <c r="P152" s="303">
        <f>'2026 Sum_Fall Order Form V9'!$W$23</f>
        <v>0</v>
      </c>
      <c r="Q152" s="304">
        <f>'2026 Sum_Fall Order Form V9'!$W$137</f>
        <v>0</v>
      </c>
      <c r="S152" s="303">
        <f>'2026 Sum_Fall Order Form V9'!$Z$23</f>
        <v>0</v>
      </c>
      <c r="T152" s="303">
        <f>'2026 Sum_Fall Order Form V9'!$Z$23</f>
        <v>0</v>
      </c>
      <c r="U152" s="304">
        <f>'2026 Sum_Fall Order Form V9'!$Z$137</f>
        <v>0</v>
      </c>
      <c r="W152" s="305">
        <f>'2026 Sum_Fall Order Form V9'!$K$137</f>
        <v>46251</v>
      </c>
      <c r="X152" s="305">
        <f>'2026 Sum_Fall Order Form V9'!$N$137</f>
        <v>46251</v>
      </c>
      <c r="Z152" s="304">
        <f>'2026 Sum_Fall Order Form V9'!$BT$137</f>
        <v>5</v>
      </c>
    </row>
    <row r="153" spans="1:26">
      <c r="A153" s="304">
        <v>152</v>
      </c>
      <c r="C153" s="302">
        <f>'2026 Sum_Fall Order Form V9'!$F$18</f>
        <v>0</v>
      </c>
      <c r="D153" s="340" t="s">
        <v>219</v>
      </c>
      <c r="E153" s="343" t="s">
        <v>568</v>
      </c>
      <c r="F153" s="304">
        <v>4898</v>
      </c>
      <c r="G153" s="303">
        <f>'2026 Sum_Fall Order Form V9'!$Q$23</f>
        <v>0</v>
      </c>
      <c r="H153" s="303">
        <f>'2026 Sum_Fall Order Form V9'!$Q$23</f>
        <v>0</v>
      </c>
      <c r="I153" s="304">
        <f>'2026 Sum_Fall Order Form V9'!$R$137</f>
        <v>0</v>
      </c>
      <c r="K153" s="303">
        <f>'2026 Sum_Fall Order Form V9'!$T$23</f>
        <v>0</v>
      </c>
      <c r="L153" s="303">
        <f>'2026 Sum_Fall Order Form V9'!$T$23</f>
        <v>0</v>
      </c>
      <c r="M153" s="304">
        <f>'2026 Sum_Fall Order Form V9'!$U$137</f>
        <v>0</v>
      </c>
      <c r="O153" s="303">
        <f>'2026 Sum_Fall Order Form V9'!$W$23</f>
        <v>0</v>
      </c>
      <c r="P153" s="303">
        <f>'2026 Sum_Fall Order Form V9'!$W$23</f>
        <v>0</v>
      </c>
      <c r="Q153" s="304">
        <f>'2026 Sum_Fall Order Form V9'!$X$137</f>
        <v>0</v>
      </c>
      <c r="S153" s="303">
        <f>'2026 Sum_Fall Order Form V9'!$Z$23</f>
        <v>0</v>
      </c>
      <c r="T153" s="303">
        <f>'2026 Sum_Fall Order Form V9'!$Z$23</f>
        <v>0</v>
      </c>
      <c r="U153" s="304">
        <f>'2026 Sum_Fall Order Form V9'!$AA$137</f>
        <v>0</v>
      </c>
      <c r="W153" s="305"/>
      <c r="X153" s="305"/>
      <c r="Z153" s="304"/>
    </row>
    <row r="154" spans="1:26">
      <c r="A154" s="304">
        <v>153</v>
      </c>
      <c r="C154" s="302">
        <f>'2026 Sum_Fall Order Form V9'!$F$18</f>
        <v>0</v>
      </c>
      <c r="D154" s="340" t="s">
        <v>220</v>
      </c>
      <c r="E154" s="346">
        <v>1727508</v>
      </c>
      <c r="F154" s="304">
        <v>4903</v>
      </c>
      <c r="G154" s="303">
        <f>'2026 Sum_Fall Order Form V9'!$Q$23</f>
        <v>0</v>
      </c>
      <c r="H154" s="303">
        <f>'2026 Sum_Fall Order Form V9'!$Q$23</f>
        <v>0</v>
      </c>
      <c r="I154" s="304">
        <f>'2026 Sum_Fall Order Form V9'!$Q$138</f>
        <v>0</v>
      </c>
      <c r="K154" s="303">
        <f>'2026 Sum_Fall Order Form V9'!$T$23</f>
        <v>0</v>
      </c>
      <c r="L154" s="303">
        <f>'2026 Sum_Fall Order Form V9'!$T$23</f>
        <v>0</v>
      </c>
      <c r="M154" s="304">
        <f>'2026 Sum_Fall Order Form V9'!$T$138</f>
        <v>0</v>
      </c>
      <c r="O154" s="303">
        <f>'2026 Sum_Fall Order Form V9'!$W$23</f>
        <v>0</v>
      </c>
      <c r="P154" s="303">
        <f>'2026 Sum_Fall Order Form V9'!$W$23</f>
        <v>0</v>
      </c>
      <c r="Q154" s="304">
        <f>'2026 Sum_Fall Order Form V9'!$W$138</f>
        <v>0</v>
      </c>
      <c r="S154" s="303">
        <f>'2026 Sum_Fall Order Form V9'!$Z$23</f>
        <v>0</v>
      </c>
      <c r="T154" s="303">
        <f>'2026 Sum_Fall Order Form V9'!$Z$23</f>
        <v>0</v>
      </c>
      <c r="U154" s="304">
        <f>'2026 Sum_Fall Order Form V9'!$Z$138</f>
        <v>0</v>
      </c>
      <c r="W154" s="305">
        <f>'2026 Sum_Fall Order Form V9'!$K$138</f>
        <v>46251</v>
      </c>
      <c r="X154" s="305">
        <f>'2026 Sum_Fall Order Form V9'!$N$138</f>
        <v>46251</v>
      </c>
      <c r="Z154" s="304">
        <f>'2026 Sum_Fall Order Form V9'!$BT$138</f>
        <v>3</v>
      </c>
    </row>
    <row r="155" spans="1:26">
      <c r="A155" s="304">
        <v>154</v>
      </c>
      <c r="C155" s="302">
        <f>'2026 Sum_Fall Order Form V9'!$F$18</f>
        <v>0</v>
      </c>
      <c r="D155" s="340" t="s">
        <v>220</v>
      </c>
      <c r="E155" s="343" t="s">
        <v>569</v>
      </c>
      <c r="F155" s="304">
        <v>4904</v>
      </c>
      <c r="G155" s="303">
        <f>'2026 Sum_Fall Order Form V9'!$Q$23</f>
        <v>0</v>
      </c>
      <c r="H155" s="303">
        <f>'2026 Sum_Fall Order Form V9'!$Q$23</f>
        <v>0</v>
      </c>
      <c r="I155" s="304">
        <f>'2026 Sum_Fall Order Form V9'!$R$138</f>
        <v>0</v>
      </c>
      <c r="K155" s="303">
        <f>'2026 Sum_Fall Order Form V9'!$T$23</f>
        <v>0</v>
      </c>
      <c r="L155" s="303">
        <f>'2026 Sum_Fall Order Form V9'!$T$23</f>
        <v>0</v>
      </c>
      <c r="M155" s="304">
        <f>'2026 Sum_Fall Order Form V9'!$U$138</f>
        <v>0</v>
      </c>
      <c r="O155" s="303">
        <f>'2026 Sum_Fall Order Form V9'!$W$23</f>
        <v>0</v>
      </c>
      <c r="P155" s="303">
        <f>'2026 Sum_Fall Order Form V9'!$W$23</f>
        <v>0</v>
      </c>
      <c r="Q155" s="304">
        <f>'2026 Sum_Fall Order Form V9'!$X$138</f>
        <v>0</v>
      </c>
      <c r="S155" s="303">
        <f>'2026 Sum_Fall Order Form V9'!$Z$23</f>
        <v>0</v>
      </c>
      <c r="T155" s="303">
        <f>'2026 Sum_Fall Order Form V9'!$Z$23</f>
        <v>0</v>
      </c>
      <c r="U155" s="304">
        <f>'2026 Sum_Fall Order Form V9'!$AA$138</f>
        <v>0</v>
      </c>
      <c r="W155" s="305"/>
      <c r="X155" s="305"/>
      <c r="Z155" s="304"/>
    </row>
    <row r="156" spans="1:26">
      <c r="A156" s="304">
        <v>155</v>
      </c>
      <c r="C156" s="302">
        <f>'2026 Sum_Fall Order Form V9'!$F$18</f>
        <v>0</v>
      </c>
      <c r="D156" s="340" t="s">
        <v>221</v>
      </c>
      <c r="E156" s="346">
        <v>1727630</v>
      </c>
      <c r="F156" s="304">
        <v>16625</v>
      </c>
      <c r="G156" s="303">
        <f>'2026 Sum_Fall Order Form V9'!$Q$23</f>
        <v>0</v>
      </c>
      <c r="H156" s="303">
        <f>'2026 Sum_Fall Order Form V9'!$Q$23</f>
        <v>0</v>
      </c>
      <c r="I156" s="304">
        <f>'2026 Sum_Fall Order Form V9'!$Q$139</f>
        <v>0</v>
      </c>
      <c r="K156" s="303">
        <f>'2026 Sum_Fall Order Form V9'!$T$23</f>
        <v>0</v>
      </c>
      <c r="L156" s="303">
        <f>'2026 Sum_Fall Order Form V9'!$T$23</f>
        <v>0</v>
      </c>
      <c r="M156" s="304">
        <f>'2026 Sum_Fall Order Form V9'!$T$139</f>
        <v>0</v>
      </c>
      <c r="O156" s="303">
        <f>'2026 Sum_Fall Order Form V9'!$W$23</f>
        <v>0</v>
      </c>
      <c r="P156" s="303">
        <f>'2026 Sum_Fall Order Form V9'!$W$23</f>
        <v>0</v>
      </c>
      <c r="Q156" s="304">
        <f>'2026 Sum_Fall Order Form V9'!$W$139</f>
        <v>0</v>
      </c>
      <c r="S156" s="303">
        <f>'2026 Sum_Fall Order Form V9'!$Z$23</f>
        <v>0</v>
      </c>
      <c r="T156" s="303">
        <f>'2026 Sum_Fall Order Form V9'!$Z$23</f>
        <v>0</v>
      </c>
      <c r="U156" s="304">
        <f>'2026 Sum_Fall Order Form V9'!$Z$139</f>
        <v>0</v>
      </c>
      <c r="W156" s="305">
        <f>'2026 Sum_Fall Order Form V9'!$K$139</f>
        <v>46251</v>
      </c>
      <c r="X156" s="305">
        <f>'2026 Sum_Fall Order Form V9'!$N$139</f>
        <v>46251</v>
      </c>
      <c r="Z156" s="304" t="str">
        <f>'2026 Sum_Fall Order Form V9'!$BT$139</f>
        <v>S/O</v>
      </c>
    </row>
    <row r="157" spans="1:26">
      <c r="A157" s="304">
        <v>156</v>
      </c>
      <c r="C157" s="302">
        <f>'2026 Sum_Fall Order Form V9'!$F$18</f>
        <v>0</v>
      </c>
      <c r="D157" s="340" t="s">
        <v>221</v>
      </c>
      <c r="E157" s="343" t="s">
        <v>570</v>
      </c>
      <c r="F157" s="304">
        <v>16595</v>
      </c>
      <c r="G157" s="303">
        <f>'2026 Sum_Fall Order Form V9'!$Q$23</f>
        <v>0</v>
      </c>
      <c r="H157" s="303">
        <f>'2026 Sum_Fall Order Form V9'!$Q$23</f>
        <v>0</v>
      </c>
      <c r="I157" s="304">
        <f>'2026 Sum_Fall Order Form V9'!$R$139</f>
        <v>0</v>
      </c>
      <c r="K157" s="303">
        <f>'2026 Sum_Fall Order Form V9'!$T$23</f>
        <v>0</v>
      </c>
      <c r="L157" s="303">
        <f>'2026 Sum_Fall Order Form V9'!$T$23</f>
        <v>0</v>
      </c>
      <c r="M157" s="304">
        <f>'2026 Sum_Fall Order Form V9'!$U$139</f>
        <v>0</v>
      </c>
      <c r="O157" s="303">
        <f>'2026 Sum_Fall Order Form V9'!$W$23</f>
        <v>0</v>
      </c>
      <c r="P157" s="303">
        <f>'2026 Sum_Fall Order Form V9'!$W$23</f>
        <v>0</v>
      </c>
      <c r="Q157" s="304">
        <f>'2026 Sum_Fall Order Form V9'!$X$139</f>
        <v>0</v>
      </c>
      <c r="S157" s="303">
        <f>'2026 Sum_Fall Order Form V9'!$Z$23</f>
        <v>0</v>
      </c>
      <c r="T157" s="303">
        <f>'2026 Sum_Fall Order Form V9'!$Z$23</f>
        <v>0</v>
      </c>
      <c r="U157" s="304">
        <f>'2026 Sum_Fall Order Form V9'!$AA$139</f>
        <v>0</v>
      </c>
      <c r="W157" s="305"/>
      <c r="X157" s="305"/>
      <c r="Z157" s="304"/>
    </row>
    <row r="158" spans="1:26">
      <c r="A158" s="304">
        <v>157</v>
      </c>
      <c r="C158" s="302">
        <f>'2026 Sum_Fall Order Form V9'!$F$18</f>
        <v>0</v>
      </c>
      <c r="D158" s="340" t="s">
        <v>222</v>
      </c>
      <c r="E158" s="346">
        <v>1727708</v>
      </c>
      <c r="F158" s="304">
        <v>18321</v>
      </c>
      <c r="G158" s="303">
        <f>'2026 Sum_Fall Order Form V9'!$Q$23</f>
        <v>0</v>
      </c>
      <c r="H158" s="303">
        <f>'2026 Sum_Fall Order Form V9'!$Q$23</f>
        <v>0</v>
      </c>
      <c r="I158" s="304">
        <f>'2026 Sum_Fall Order Form V9'!$Q$140</f>
        <v>0</v>
      </c>
      <c r="K158" s="303">
        <f>'2026 Sum_Fall Order Form V9'!$T$23</f>
        <v>0</v>
      </c>
      <c r="L158" s="303">
        <f>'2026 Sum_Fall Order Form V9'!$T$23</f>
        <v>0</v>
      </c>
      <c r="M158" s="304">
        <f>'2026 Sum_Fall Order Form V9'!$T$140</f>
        <v>0</v>
      </c>
      <c r="O158" s="303">
        <f>'2026 Sum_Fall Order Form V9'!$W$23</f>
        <v>0</v>
      </c>
      <c r="P158" s="303">
        <f>'2026 Sum_Fall Order Form V9'!$W$23</f>
        <v>0</v>
      </c>
      <c r="Q158" s="304">
        <f>'2026 Sum_Fall Order Form V9'!$W$140</f>
        <v>0</v>
      </c>
      <c r="S158" s="303">
        <f>'2026 Sum_Fall Order Form V9'!$Z$23</f>
        <v>0</v>
      </c>
      <c r="T158" s="303">
        <f>'2026 Sum_Fall Order Form V9'!$Z$23</f>
        <v>0</v>
      </c>
      <c r="U158" s="304">
        <f>'2026 Sum_Fall Order Form V9'!$Z$140</f>
        <v>0</v>
      </c>
      <c r="W158" s="305">
        <f>'2026 Sum_Fall Order Form V9'!$K$140</f>
        <v>46251</v>
      </c>
      <c r="X158" s="305">
        <f>'2026 Sum_Fall Order Form V9'!$N$140</f>
        <v>46251</v>
      </c>
      <c r="Z158" s="304">
        <f>'2026 Sum_Fall Order Form V9'!$BT$140</f>
        <v>29</v>
      </c>
    </row>
    <row r="159" spans="1:26">
      <c r="A159" s="304">
        <v>158</v>
      </c>
      <c r="C159" s="302">
        <f>'2026 Sum_Fall Order Form V9'!$F$18</f>
        <v>0</v>
      </c>
      <c r="D159" s="340" t="s">
        <v>222</v>
      </c>
      <c r="E159" s="343" t="s">
        <v>571</v>
      </c>
      <c r="F159" s="304">
        <v>18322</v>
      </c>
      <c r="G159" s="303">
        <f>'2026 Sum_Fall Order Form V9'!$Q$23</f>
        <v>0</v>
      </c>
      <c r="H159" s="303">
        <f>'2026 Sum_Fall Order Form V9'!$Q$23</f>
        <v>0</v>
      </c>
      <c r="I159" s="304">
        <f>'2026 Sum_Fall Order Form V9'!$R$140</f>
        <v>0</v>
      </c>
      <c r="K159" s="303">
        <f>'2026 Sum_Fall Order Form V9'!$T$23</f>
        <v>0</v>
      </c>
      <c r="L159" s="303">
        <f>'2026 Sum_Fall Order Form V9'!$T$23</f>
        <v>0</v>
      </c>
      <c r="M159" s="304">
        <f>'2026 Sum_Fall Order Form V9'!$U$140</f>
        <v>0</v>
      </c>
      <c r="O159" s="303">
        <f>'2026 Sum_Fall Order Form V9'!$W$23</f>
        <v>0</v>
      </c>
      <c r="P159" s="303">
        <f>'2026 Sum_Fall Order Form V9'!$W$23</f>
        <v>0</v>
      </c>
      <c r="Q159" s="304">
        <f>'2026 Sum_Fall Order Form V9'!$X$140</f>
        <v>0</v>
      </c>
      <c r="S159" s="303">
        <f>'2026 Sum_Fall Order Form V9'!$Z$23</f>
        <v>0</v>
      </c>
      <c r="T159" s="303">
        <f>'2026 Sum_Fall Order Form V9'!$Z$23</f>
        <v>0</v>
      </c>
      <c r="U159" s="304">
        <f>'2026 Sum_Fall Order Form V9'!$AA$140</f>
        <v>0</v>
      </c>
      <c r="W159" s="305"/>
      <c r="X159" s="305"/>
      <c r="Z159" s="304"/>
    </row>
    <row r="160" spans="1:26">
      <c r="A160" s="304">
        <v>159</v>
      </c>
      <c r="C160" s="302">
        <f>'2026 Sum_Fall Order Form V9'!$F$18</f>
        <v>0</v>
      </c>
      <c r="D160" s="340" t="s">
        <v>223</v>
      </c>
      <c r="E160" s="344">
        <v>1727720</v>
      </c>
      <c r="F160" s="304">
        <v>24984</v>
      </c>
      <c r="G160" s="303">
        <f>'2026 Sum_Fall Order Form V9'!$Q$23</f>
        <v>0</v>
      </c>
      <c r="H160" s="303">
        <f>'2026 Sum_Fall Order Form V9'!$Q$23</f>
        <v>0</v>
      </c>
      <c r="I160" s="304">
        <f>'2026 Sum_Fall Order Form V9'!$Q$141</f>
        <v>0</v>
      </c>
      <c r="J160" s="304"/>
      <c r="K160" s="303">
        <f>'2026 Sum_Fall Order Form V9'!$T$23</f>
        <v>0</v>
      </c>
      <c r="L160" s="303">
        <f>'2026 Sum_Fall Order Form V9'!$T$23</f>
        <v>0</v>
      </c>
      <c r="M160" s="304">
        <f>'2026 Sum_Fall Order Form V9'!$T$141</f>
        <v>0</v>
      </c>
      <c r="N160" s="304"/>
      <c r="O160" s="303">
        <f>'2026 Sum_Fall Order Form V9'!$W$23</f>
        <v>0</v>
      </c>
      <c r="P160" s="303">
        <f>'2026 Sum_Fall Order Form V9'!$W$23</f>
        <v>0</v>
      </c>
      <c r="Q160" s="304">
        <f>'2026 Sum_Fall Order Form V9'!$W$141</f>
        <v>0</v>
      </c>
      <c r="R160" s="304"/>
      <c r="S160" s="303">
        <f>'2026 Sum_Fall Order Form V9'!$Z$23</f>
        <v>0</v>
      </c>
      <c r="T160" s="303">
        <f>'2026 Sum_Fall Order Form V9'!$Z$23</f>
        <v>0</v>
      </c>
      <c r="U160" s="304">
        <f>'2026 Sum_Fall Order Form V9'!$Z$141</f>
        <v>0</v>
      </c>
      <c r="V160" s="304"/>
      <c r="W160" s="305">
        <f>'2026 Sum_Fall Order Form V9'!$K$141</f>
        <v>46251</v>
      </c>
      <c r="X160" s="305">
        <f>'2026 Sum_Fall Order Form V9'!$N$141</f>
        <v>46251</v>
      </c>
      <c r="Z160" s="304">
        <f>'2026 Sum_Fall Order Form V9'!$BT$141</f>
        <v>11</v>
      </c>
    </row>
    <row r="161" spans="1:26">
      <c r="A161" s="304">
        <v>160</v>
      </c>
      <c r="C161" s="302">
        <f>'2026 Sum_Fall Order Form V9'!$F$18</f>
        <v>0</v>
      </c>
      <c r="D161" s="340" t="s">
        <v>223</v>
      </c>
      <c r="E161" s="343" t="s">
        <v>572</v>
      </c>
      <c r="F161" s="304">
        <v>24986</v>
      </c>
      <c r="G161" s="303">
        <f>'2026 Sum_Fall Order Form V9'!$Q$23</f>
        <v>0</v>
      </c>
      <c r="H161" s="303">
        <f>'2026 Sum_Fall Order Form V9'!$Q$23</f>
        <v>0</v>
      </c>
      <c r="I161" s="304">
        <f>'2026 Sum_Fall Order Form V9'!$R$141</f>
        <v>0</v>
      </c>
      <c r="J161" s="304"/>
      <c r="K161" s="303">
        <f>'2026 Sum_Fall Order Form V9'!$T$23</f>
        <v>0</v>
      </c>
      <c r="L161" s="303">
        <f>'2026 Sum_Fall Order Form V9'!$T$23</f>
        <v>0</v>
      </c>
      <c r="M161" s="304">
        <f>'2026 Sum_Fall Order Form V9'!$U$141</f>
        <v>0</v>
      </c>
      <c r="N161" s="304"/>
      <c r="O161" s="303">
        <f>'2026 Sum_Fall Order Form V9'!$W$23</f>
        <v>0</v>
      </c>
      <c r="P161" s="303">
        <f>'2026 Sum_Fall Order Form V9'!$W$23</f>
        <v>0</v>
      </c>
      <c r="Q161" s="304">
        <f>'2026 Sum_Fall Order Form V9'!$X$141</f>
        <v>0</v>
      </c>
      <c r="R161" s="304"/>
      <c r="S161" s="303">
        <f>'2026 Sum_Fall Order Form V9'!$Z$23</f>
        <v>0</v>
      </c>
      <c r="T161" s="303">
        <f>'2026 Sum_Fall Order Form V9'!$Z$23</f>
        <v>0</v>
      </c>
      <c r="U161" s="304">
        <f>'2026 Sum_Fall Order Form V9'!$AA$141</f>
        <v>0</v>
      </c>
      <c r="V161" s="304"/>
      <c r="W161" s="305"/>
      <c r="X161" s="305"/>
      <c r="Z161" s="304"/>
    </row>
    <row r="162" spans="1:26">
      <c r="A162" s="304">
        <v>161</v>
      </c>
      <c r="C162" s="302">
        <f>'2026 Sum_Fall Order Form V9'!$F$18</f>
        <v>0</v>
      </c>
      <c r="D162" s="340" t="s">
        <v>224</v>
      </c>
      <c r="E162" s="344">
        <v>1727848</v>
      </c>
      <c r="F162" s="304">
        <v>4925</v>
      </c>
      <c r="G162" s="303">
        <f>'2026 Sum_Fall Order Form V9'!$Q$23</f>
        <v>0</v>
      </c>
      <c r="H162" s="303">
        <f>'2026 Sum_Fall Order Form V9'!$Q$23</f>
        <v>0</v>
      </c>
      <c r="I162" s="304">
        <f>'2026 Sum_Fall Order Form V9'!$Q$142</f>
        <v>0</v>
      </c>
      <c r="J162" s="304"/>
      <c r="K162" s="303">
        <f>'2026 Sum_Fall Order Form V9'!$T$23</f>
        <v>0</v>
      </c>
      <c r="L162" s="303">
        <f>'2026 Sum_Fall Order Form V9'!$T$23</f>
        <v>0</v>
      </c>
      <c r="M162" s="304">
        <f>'2026 Sum_Fall Order Form V9'!$T$142</f>
        <v>0</v>
      </c>
      <c r="N162" s="304"/>
      <c r="O162" s="303">
        <f>'2026 Sum_Fall Order Form V9'!$W$23</f>
        <v>0</v>
      </c>
      <c r="P162" s="303">
        <f>'2026 Sum_Fall Order Form V9'!$W$23</f>
        <v>0</v>
      </c>
      <c r="Q162" s="304">
        <f>'2026 Sum_Fall Order Form V9'!$W$142</f>
        <v>0</v>
      </c>
      <c r="R162" s="304"/>
      <c r="S162" s="303">
        <f>'2026 Sum_Fall Order Form V9'!$Z$23</f>
        <v>0</v>
      </c>
      <c r="T162" s="303">
        <f>'2026 Sum_Fall Order Form V9'!$Z$23</f>
        <v>0</v>
      </c>
      <c r="U162" s="304">
        <f>'2026 Sum_Fall Order Form V9'!$Z$142</f>
        <v>0</v>
      </c>
      <c r="V162" s="304"/>
      <c r="W162" s="305">
        <f>'2026 Sum_Fall Order Form V9'!$K$142</f>
        <v>46251</v>
      </c>
      <c r="X162" s="305">
        <f>'2026 Sum_Fall Order Form V9'!$N$142</f>
        <v>46251</v>
      </c>
      <c r="Z162" s="304">
        <f>'2026 Sum_Fall Order Form V9'!$BT$142</f>
        <v>17</v>
      </c>
    </row>
    <row r="163" spans="1:26">
      <c r="A163" s="304">
        <v>162</v>
      </c>
      <c r="C163" s="302">
        <f>'2026 Sum_Fall Order Form V9'!$F$18</f>
        <v>0</v>
      </c>
      <c r="D163" s="340" t="s">
        <v>224</v>
      </c>
      <c r="E163" s="343" t="s">
        <v>573</v>
      </c>
      <c r="F163" s="304">
        <v>4926</v>
      </c>
      <c r="G163" s="303">
        <f>'2026 Sum_Fall Order Form V9'!$Q$23</f>
        <v>0</v>
      </c>
      <c r="H163" s="303">
        <f>'2026 Sum_Fall Order Form V9'!$Q$23</f>
        <v>0</v>
      </c>
      <c r="I163" s="304">
        <f>'2026 Sum_Fall Order Form V9'!$R$142</f>
        <v>0</v>
      </c>
      <c r="J163" s="304"/>
      <c r="K163" s="303">
        <f>'2026 Sum_Fall Order Form V9'!$T$23</f>
        <v>0</v>
      </c>
      <c r="L163" s="303">
        <f>'2026 Sum_Fall Order Form V9'!$T$23</f>
        <v>0</v>
      </c>
      <c r="M163" s="304">
        <f>'2026 Sum_Fall Order Form V9'!$U$142</f>
        <v>0</v>
      </c>
      <c r="N163" s="304"/>
      <c r="O163" s="303">
        <f>'2026 Sum_Fall Order Form V9'!$W$23</f>
        <v>0</v>
      </c>
      <c r="P163" s="303">
        <f>'2026 Sum_Fall Order Form V9'!$W$23</f>
        <v>0</v>
      </c>
      <c r="Q163" s="304">
        <f>'2026 Sum_Fall Order Form V9'!$X$142</f>
        <v>0</v>
      </c>
      <c r="R163" s="304"/>
      <c r="S163" s="303">
        <f>'2026 Sum_Fall Order Form V9'!$Z$23</f>
        <v>0</v>
      </c>
      <c r="T163" s="303">
        <f>'2026 Sum_Fall Order Form V9'!$Z$23</f>
        <v>0</v>
      </c>
      <c r="U163" s="304">
        <f>'2026 Sum_Fall Order Form V9'!$AA$142</f>
        <v>0</v>
      </c>
      <c r="V163" s="304"/>
      <c r="W163" s="305"/>
      <c r="X163" s="305"/>
      <c r="Z163" s="304"/>
    </row>
    <row r="164" spans="1:26">
      <c r="A164" s="304">
        <v>163</v>
      </c>
      <c r="C164" s="302">
        <f>'2026 Sum_Fall Order Form V9'!$F$18</f>
        <v>0</v>
      </c>
      <c r="D164" s="340" t="s">
        <v>225</v>
      </c>
      <c r="E164" s="346">
        <v>1727878</v>
      </c>
      <c r="F164" s="304">
        <v>18323</v>
      </c>
      <c r="G164" s="303">
        <f>'2026 Sum_Fall Order Form V9'!$Q$23</f>
        <v>0</v>
      </c>
      <c r="H164" s="303">
        <f>'2026 Sum_Fall Order Form V9'!$Q$23</f>
        <v>0</v>
      </c>
      <c r="I164" s="304">
        <f>'2026 Sum_Fall Order Form V9'!$Q$143</f>
        <v>0</v>
      </c>
      <c r="J164" s="304"/>
      <c r="K164" s="303">
        <f>'2026 Sum_Fall Order Form V9'!$T$23</f>
        <v>0</v>
      </c>
      <c r="L164" s="303">
        <f>'2026 Sum_Fall Order Form V9'!$T$23</f>
        <v>0</v>
      </c>
      <c r="M164" s="304">
        <f>'2026 Sum_Fall Order Form V9'!$T$143</f>
        <v>0</v>
      </c>
      <c r="N164" s="304"/>
      <c r="O164" s="303">
        <f>'2026 Sum_Fall Order Form V9'!$W$23</f>
        <v>0</v>
      </c>
      <c r="P164" s="303">
        <f>'2026 Sum_Fall Order Form V9'!$W$23</f>
        <v>0</v>
      </c>
      <c r="Q164" s="304">
        <f>'2026 Sum_Fall Order Form V9'!$W$143</f>
        <v>0</v>
      </c>
      <c r="R164" s="304"/>
      <c r="S164" s="303">
        <f>'2026 Sum_Fall Order Form V9'!$Z$23</f>
        <v>0</v>
      </c>
      <c r="T164" s="303">
        <f>'2026 Sum_Fall Order Form V9'!$Z$23</f>
        <v>0</v>
      </c>
      <c r="U164" s="304">
        <f>'2026 Sum_Fall Order Form V9'!$Z$143</f>
        <v>0</v>
      </c>
      <c r="V164" s="304"/>
      <c r="W164" s="305">
        <f>'2026 Sum_Fall Order Form V9'!$K$143</f>
        <v>46251</v>
      </c>
      <c r="X164" s="305">
        <f>'2026 Sum_Fall Order Form V9'!$N$143</f>
        <v>46251</v>
      </c>
      <c r="Z164" s="304">
        <f>'2026 Sum_Fall Order Form V9'!$BT$143</f>
        <v>2</v>
      </c>
    </row>
    <row r="165" spans="1:26">
      <c r="A165" s="304">
        <v>164</v>
      </c>
      <c r="C165" s="302">
        <f>'2026 Sum_Fall Order Form V9'!$F$18</f>
        <v>0</v>
      </c>
      <c r="D165" s="340" t="s">
        <v>225</v>
      </c>
      <c r="E165" s="343" t="s">
        <v>574</v>
      </c>
      <c r="F165" s="304">
        <v>18324</v>
      </c>
      <c r="G165" s="303">
        <f>'2026 Sum_Fall Order Form V9'!$Q$23</f>
        <v>0</v>
      </c>
      <c r="H165" s="303">
        <f>'2026 Sum_Fall Order Form V9'!$Q$23</f>
        <v>0</v>
      </c>
      <c r="I165" s="304">
        <f>'2026 Sum_Fall Order Form V9'!$R$143</f>
        <v>0</v>
      </c>
      <c r="J165" s="304"/>
      <c r="K165" s="303">
        <f>'2026 Sum_Fall Order Form V9'!$T$23</f>
        <v>0</v>
      </c>
      <c r="L165" s="303">
        <f>'2026 Sum_Fall Order Form V9'!$T$23</f>
        <v>0</v>
      </c>
      <c r="M165" s="304">
        <f>'2026 Sum_Fall Order Form V9'!$U$143</f>
        <v>0</v>
      </c>
      <c r="N165" s="304"/>
      <c r="O165" s="303">
        <f>'2026 Sum_Fall Order Form V9'!$W$23</f>
        <v>0</v>
      </c>
      <c r="P165" s="303">
        <f>'2026 Sum_Fall Order Form V9'!$W$23</f>
        <v>0</v>
      </c>
      <c r="Q165" s="304">
        <f>'2026 Sum_Fall Order Form V9'!$X$143</f>
        <v>0</v>
      </c>
      <c r="R165" s="304"/>
      <c r="S165" s="303">
        <f>'2026 Sum_Fall Order Form V9'!$Z$23</f>
        <v>0</v>
      </c>
      <c r="T165" s="303">
        <f>'2026 Sum_Fall Order Form V9'!$Z$23</f>
        <v>0</v>
      </c>
      <c r="U165" s="304">
        <f>'2026 Sum_Fall Order Form V9'!$AA$143</f>
        <v>0</v>
      </c>
      <c r="V165" s="304"/>
      <c r="W165" s="305"/>
      <c r="X165" s="305"/>
      <c r="Z165" s="304"/>
    </row>
    <row r="166" spans="1:26">
      <c r="A166" s="304">
        <v>165</v>
      </c>
      <c r="C166" s="302">
        <f>'2026 Sum_Fall Order Form V9'!$F$18</f>
        <v>0</v>
      </c>
      <c r="D166" s="340" t="s">
        <v>226</v>
      </c>
      <c r="E166" s="346">
        <v>1728408</v>
      </c>
      <c r="F166" s="304">
        <v>4943</v>
      </c>
      <c r="G166" s="303">
        <f>'2026 Sum_Fall Order Form V9'!$Q$23</f>
        <v>0</v>
      </c>
      <c r="H166" s="303">
        <f>'2026 Sum_Fall Order Form V9'!$Q$23</f>
        <v>0</v>
      </c>
      <c r="I166" s="304">
        <f>'2026 Sum_Fall Order Form V9'!$Q$144</f>
        <v>0</v>
      </c>
      <c r="J166" s="304"/>
      <c r="K166" s="303">
        <f>'2026 Sum_Fall Order Form V9'!$T$23</f>
        <v>0</v>
      </c>
      <c r="L166" s="303">
        <f>'2026 Sum_Fall Order Form V9'!$T$23</f>
        <v>0</v>
      </c>
      <c r="M166" s="304">
        <f>'2026 Sum_Fall Order Form V9'!$T$144</f>
        <v>0</v>
      </c>
      <c r="N166" s="304"/>
      <c r="O166" s="303">
        <f>'2026 Sum_Fall Order Form V9'!$W$23</f>
        <v>0</v>
      </c>
      <c r="P166" s="303">
        <f>'2026 Sum_Fall Order Form V9'!$W$23</f>
        <v>0</v>
      </c>
      <c r="Q166" s="304">
        <f>'2026 Sum_Fall Order Form V9'!$W$144</f>
        <v>0</v>
      </c>
      <c r="R166" s="304"/>
      <c r="S166" s="303">
        <f>'2026 Sum_Fall Order Form V9'!$Z$23</f>
        <v>0</v>
      </c>
      <c r="T166" s="303">
        <f>'2026 Sum_Fall Order Form V9'!$Z$23</f>
        <v>0</v>
      </c>
      <c r="U166" s="304">
        <f>'2026 Sum_Fall Order Form V9'!$Z$144</f>
        <v>0</v>
      </c>
      <c r="V166" s="304"/>
      <c r="W166" s="305">
        <f>'2026 Sum_Fall Order Form V9'!$K$144</f>
        <v>46251</v>
      </c>
      <c r="X166" s="305">
        <f>'2026 Sum_Fall Order Form V9'!$N$144</f>
        <v>46251</v>
      </c>
      <c r="Z166" s="304">
        <f>'2026 Sum_Fall Order Form V9'!$BT$144</f>
        <v>5</v>
      </c>
    </row>
    <row r="167" spans="1:26">
      <c r="A167" s="304">
        <v>166</v>
      </c>
      <c r="C167" s="302">
        <f>'2026 Sum_Fall Order Form V9'!$F$18</f>
        <v>0</v>
      </c>
      <c r="D167" s="340" t="s">
        <v>226</v>
      </c>
      <c r="E167" s="343" t="s">
        <v>575</v>
      </c>
      <c r="F167" s="304">
        <v>4944</v>
      </c>
      <c r="G167" s="303">
        <f>'2026 Sum_Fall Order Form V9'!$Q$23</f>
        <v>0</v>
      </c>
      <c r="H167" s="303">
        <f>'2026 Sum_Fall Order Form V9'!$Q$23</f>
        <v>0</v>
      </c>
      <c r="I167" s="304">
        <f>'2026 Sum_Fall Order Form V9'!$R$144</f>
        <v>0</v>
      </c>
      <c r="J167" s="304"/>
      <c r="K167" s="303">
        <f>'2026 Sum_Fall Order Form V9'!$T$23</f>
        <v>0</v>
      </c>
      <c r="L167" s="303">
        <f>'2026 Sum_Fall Order Form V9'!$T$23</f>
        <v>0</v>
      </c>
      <c r="M167" s="304">
        <f>'2026 Sum_Fall Order Form V9'!$U$144</f>
        <v>0</v>
      </c>
      <c r="N167" s="304"/>
      <c r="O167" s="303">
        <f>'2026 Sum_Fall Order Form V9'!$W$23</f>
        <v>0</v>
      </c>
      <c r="P167" s="303">
        <f>'2026 Sum_Fall Order Form V9'!$W$23</f>
        <v>0</v>
      </c>
      <c r="Q167" s="304">
        <f>'2026 Sum_Fall Order Form V9'!$X$144</f>
        <v>0</v>
      </c>
      <c r="R167" s="304"/>
      <c r="S167" s="303">
        <f>'2026 Sum_Fall Order Form V9'!$Z$23</f>
        <v>0</v>
      </c>
      <c r="T167" s="303">
        <f>'2026 Sum_Fall Order Form V9'!$Z$23</f>
        <v>0</v>
      </c>
      <c r="U167" s="304">
        <f>'2026 Sum_Fall Order Form V9'!$AA$144</f>
        <v>0</v>
      </c>
      <c r="V167" s="304"/>
      <c r="W167" s="305"/>
      <c r="X167" s="305"/>
      <c r="Z167" s="304"/>
    </row>
    <row r="168" spans="1:26">
      <c r="A168" s="304">
        <v>167</v>
      </c>
      <c r="C168" s="302">
        <f>'2026 Sum_Fall Order Form V9'!$F$18</f>
        <v>0</v>
      </c>
      <c r="D168" s="340" t="s">
        <v>227</v>
      </c>
      <c r="E168" s="346">
        <v>1728808</v>
      </c>
      <c r="F168" s="304">
        <v>4949</v>
      </c>
      <c r="G168" s="303">
        <f>'2026 Sum_Fall Order Form V9'!$Q$23</f>
        <v>0</v>
      </c>
      <c r="H168" s="303">
        <f>'2026 Sum_Fall Order Form V9'!$Q$23</f>
        <v>0</v>
      </c>
      <c r="I168" s="304">
        <f>'2026 Sum_Fall Order Form V9'!$Q$145</f>
        <v>0</v>
      </c>
      <c r="J168" s="304"/>
      <c r="K168" s="303">
        <f>'2026 Sum_Fall Order Form V9'!$T$23</f>
        <v>0</v>
      </c>
      <c r="L168" s="303">
        <f>'2026 Sum_Fall Order Form V9'!$T$23</f>
        <v>0</v>
      </c>
      <c r="M168" s="304">
        <f>'2026 Sum_Fall Order Form V9'!$T$145</f>
        <v>0</v>
      </c>
      <c r="N168" s="304"/>
      <c r="O168" s="303">
        <f>'2026 Sum_Fall Order Form V9'!$W$23</f>
        <v>0</v>
      </c>
      <c r="P168" s="303">
        <f>'2026 Sum_Fall Order Form V9'!$W$23</f>
        <v>0</v>
      </c>
      <c r="Q168" s="304">
        <f>'2026 Sum_Fall Order Form V9'!$W$145</f>
        <v>0</v>
      </c>
      <c r="R168" s="304"/>
      <c r="S168" s="303">
        <f>'2026 Sum_Fall Order Form V9'!$Z$23</f>
        <v>0</v>
      </c>
      <c r="T168" s="303">
        <f>'2026 Sum_Fall Order Form V9'!$Z$23</f>
        <v>0</v>
      </c>
      <c r="U168" s="304">
        <f>'2026 Sum_Fall Order Form V9'!$Z$145</f>
        <v>0</v>
      </c>
      <c r="V168" s="304"/>
      <c r="W168" s="305">
        <f>'2026 Sum_Fall Order Form V9'!$K$145</f>
        <v>46251</v>
      </c>
      <c r="X168" s="305">
        <f>'2026 Sum_Fall Order Form V9'!$N$145</f>
        <v>46251</v>
      </c>
      <c r="Z168" s="304">
        <f>'2026 Sum_Fall Order Form V9'!$BT$145</f>
        <v>25</v>
      </c>
    </row>
    <row r="169" spans="1:26">
      <c r="A169" s="304">
        <v>168</v>
      </c>
      <c r="C169" s="302">
        <f>'2026 Sum_Fall Order Form V9'!$F$18</f>
        <v>0</v>
      </c>
      <c r="D169" s="340" t="s">
        <v>227</v>
      </c>
      <c r="E169" s="343" t="s">
        <v>576</v>
      </c>
      <c r="F169" s="304">
        <v>4950</v>
      </c>
      <c r="G169" s="303">
        <f>'2026 Sum_Fall Order Form V9'!$Q$23</f>
        <v>0</v>
      </c>
      <c r="H169" s="303">
        <f>'2026 Sum_Fall Order Form V9'!$Q$23</f>
        <v>0</v>
      </c>
      <c r="I169" s="304">
        <f>'2026 Sum_Fall Order Form V9'!$R$145</f>
        <v>0</v>
      </c>
      <c r="J169" s="304"/>
      <c r="K169" s="303">
        <f>'2026 Sum_Fall Order Form V9'!$T$23</f>
        <v>0</v>
      </c>
      <c r="L169" s="303">
        <f>'2026 Sum_Fall Order Form V9'!$T$23</f>
        <v>0</v>
      </c>
      <c r="M169" s="304">
        <f>'2026 Sum_Fall Order Form V9'!$U$145</f>
        <v>0</v>
      </c>
      <c r="N169" s="304"/>
      <c r="O169" s="303">
        <f>'2026 Sum_Fall Order Form V9'!$W$23</f>
        <v>0</v>
      </c>
      <c r="P169" s="303">
        <f>'2026 Sum_Fall Order Form V9'!$W$23</f>
        <v>0</v>
      </c>
      <c r="Q169" s="304">
        <f>'2026 Sum_Fall Order Form V9'!$X$145</f>
        <v>0</v>
      </c>
      <c r="R169" s="304"/>
      <c r="S169" s="303">
        <f>'2026 Sum_Fall Order Form V9'!$Z$23</f>
        <v>0</v>
      </c>
      <c r="T169" s="303">
        <f>'2026 Sum_Fall Order Form V9'!$Z$23</f>
        <v>0</v>
      </c>
      <c r="U169" s="304">
        <f>'2026 Sum_Fall Order Form V9'!$AA$145</f>
        <v>0</v>
      </c>
      <c r="V169" s="304"/>
      <c r="W169" s="305"/>
      <c r="X169" s="305"/>
      <c r="Z169" s="304"/>
    </row>
    <row r="170" spans="1:26">
      <c r="A170" s="304">
        <v>169</v>
      </c>
      <c r="C170" s="302">
        <f>'2026 Sum_Fall Order Form V9'!$F$18</f>
        <v>0</v>
      </c>
      <c r="D170" s="340" t="s">
        <v>228</v>
      </c>
      <c r="E170" s="346">
        <v>1728858</v>
      </c>
      <c r="F170" s="304">
        <v>16632</v>
      </c>
      <c r="G170" s="303">
        <f>'2026 Sum_Fall Order Form V9'!$Q$23</f>
        <v>0</v>
      </c>
      <c r="H170" s="303">
        <f>'2026 Sum_Fall Order Form V9'!$Q$23</f>
        <v>0</v>
      </c>
      <c r="I170" s="304">
        <f>'2026 Sum_Fall Order Form V9'!$Q$146</f>
        <v>0</v>
      </c>
      <c r="J170" s="304"/>
      <c r="K170" s="303">
        <f>'2026 Sum_Fall Order Form V9'!$T$23</f>
        <v>0</v>
      </c>
      <c r="L170" s="303">
        <f>'2026 Sum_Fall Order Form V9'!$T$23</f>
        <v>0</v>
      </c>
      <c r="M170" s="304">
        <f>'2026 Sum_Fall Order Form V9'!$T$146</f>
        <v>0</v>
      </c>
      <c r="N170" s="304"/>
      <c r="O170" s="303">
        <f>'2026 Sum_Fall Order Form V9'!$W$23</f>
        <v>0</v>
      </c>
      <c r="P170" s="303">
        <f>'2026 Sum_Fall Order Form V9'!$W$23</f>
        <v>0</v>
      </c>
      <c r="Q170" s="304">
        <f>'2026 Sum_Fall Order Form V9'!$W$146</f>
        <v>0</v>
      </c>
      <c r="R170" s="304"/>
      <c r="S170" s="303">
        <f>'2026 Sum_Fall Order Form V9'!$Z$23</f>
        <v>0</v>
      </c>
      <c r="T170" s="303">
        <f>'2026 Sum_Fall Order Form V9'!$Z$23</f>
        <v>0</v>
      </c>
      <c r="U170" s="304">
        <f>'2026 Sum_Fall Order Form V9'!$Z$146</f>
        <v>0</v>
      </c>
      <c r="V170" s="304"/>
      <c r="W170" s="305">
        <f>'2026 Sum_Fall Order Form V9'!$K$146</f>
        <v>46251</v>
      </c>
      <c r="X170" s="305">
        <f>'2026 Sum_Fall Order Form V9'!$N$146</f>
        <v>46251</v>
      </c>
      <c r="Z170" s="304">
        <f>'2026 Sum_Fall Order Form V9'!$BT$146</f>
        <v>5</v>
      </c>
    </row>
    <row r="171" spans="1:26">
      <c r="A171" s="304">
        <v>170</v>
      </c>
      <c r="C171" s="302">
        <f>'2026 Sum_Fall Order Form V9'!$F$18</f>
        <v>0</v>
      </c>
      <c r="D171" s="340" t="s">
        <v>228</v>
      </c>
      <c r="E171" s="343" t="s">
        <v>577</v>
      </c>
      <c r="F171" s="304">
        <v>16601</v>
      </c>
      <c r="G171" s="303">
        <f>'2026 Sum_Fall Order Form V9'!$Q$23</f>
        <v>0</v>
      </c>
      <c r="H171" s="303">
        <f>'2026 Sum_Fall Order Form V9'!$Q$23</f>
        <v>0</v>
      </c>
      <c r="I171" s="304">
        <f>'2026 Sum_Fall Order Form V9'!$R$146</f>
        <v>0</v>
      </c>
      <c r="J171" s="304"/>
      <c r="K171" s="303">
        <f>'2026 Sum_Fall Order Form V9'!$T$23</f>
        <v>0</v>
      </c>
      <c r="L171" s="303">
        <f>'2026 Sum_Fall Order Form V9'!$T$23</f>
        <v>0</v>
      </c>
      <c r="M171" s="304">
        <f>'2026 Sum_Fall Order Form V9'!$U$146</f>
        <v>0</v>
      </c>
      <c r="N171" s="304"/>
      <c r="O171" s="303">
        <f>'2026 Sum_Fall Order Form V9'!$W$23</f>
        <v>0</v>
      </c>
      <c r="P171" s="303">
        <f>'2026 Sum_Fall Order Form V9'!$W$23</f>
        <v>0</v>
      </c>
      <c r="Q171" s="304">
        <f>'2026 Sum_Fall Order Form V9'!$X$146</f>
        <v>0</v>
      </c>
      <c r="R171" s="304"/>
      <c r="S171" s="303">
        <f>'2026 Sum_Fall Order Form V9'!$Z$23</f>
        <v>0</v>
      </c>
      <c r="T171" s="303">
        <f>'2026 Sum_Fall Order Form V9'!$Z$23</f>
        <v>0</v>
      </c>
      <c r="U171" s="304">
        <f>'2026 Sum_Fall Order Form V9'!$AA$146</f>
        <v>0</v>
      </c>
      <c r="V171" s="304"/>
      <c r="W171" s="305"/>
      <c r="X171" s="305"/>
      <c r="Z171" s="304"/>
    </row>
    <row r="172" spans="1:26">
      <c r="A172" s="304">
        <v>171</v>
      </c>
      <c r="C172" s="302">
        <f>'2026 Sum_Fall Order Form V9'!$F$18</f>
        <v>0</v>
      </c>
      <c r="D172" s="340" t="s">
        <v>229</v>
      </c>
      <c r="E172" s="346">
        <v>1729908</v>
      </c>
      <c r="F172" s="304">
        <v>12236</v>
      </c>
      <c r="G172" s="303">
        <f>'2026 Sum_Fall Order Form V9'!$Q$23</f>
        <v>0</v>
      </c>
      <c r="H172" s="303">
        <f>'2026 Sum_Fall Order Form V9'!$Q$23</f>
        <v>0</v>
      </c>
      <c r="I172" s="304">
        <f>'2026 Sum_Fall Order Form V9'!$Q$147</f>
        <v>0</v>
      </c>
      <c r="J172" s="304"/>
      <c r="K172" s="303">
        <f>'2026 Sum_Fall Order Form V9'!$T$23</f>
        <v>0</v>
      </c>
      <c r="L172" s="303">
        <f>'2026 Sum_Fall Order Form V9'!$T$23</f>
        <v>0</v>
      </c>
      <c r="M172" s="304">
        <f>'2026 Sum_Fall Order Form V9'!$T$147</f>
        <v>0</v>
      </c>
      <c r="N172" s="304"/>
      <c r="O172" s="303">
        <f>'2026 Sum_Fall Order Form V9'!$W$23</f>
        <v>0</v>
      </c>
      <c r="P172" s="303">
        <f>'2026 Sum_Fall Order Form V9'!$W$23</f>
        <v>0</v>
      </c>
      <c r="Q172" s="304">
        <f>'2026 Sum_Fall Order Form V9'!$W$147</f>
        <v>0</v>
      </c>
      <c r="R172" s="304"/>
      <c r="S172" s="303">
        <f>'2026 Sum_Fall Order Form V9'!$Z$23</f>
        <v>0</v>
      </c>
      <c r="T172" s="303">
        <f>'2026 Sum_Fall Order Form V9'!$Z$23</f>
        <v>0</v>
      </c>
      <c r="U172" s="304">
        <f>'2026 Sum_Fall Order Form V9'!$Z$147</f>
        <v>0</v>
      </c>
      <c r="V172" s="304"/>
      <c r="W172" s="305">
        <f>'2026 Sum_Fall Order Form V9'!$K$147</f>
        <v>46251</v>
      </c>
      <c r="X172" s="305">
        <f>'2026 Sum_Fall Order Form V9'!$N$147</f>
        <v>46251</v>
      </c>
      <c r="Z172" s="304">
        <f>'2026 Sum_Fall Order Form V9'!$BT$147</f>
        <v>6</v>
      </c>
    </row>
    <row r="173" spans="1:26">
      <c r="A173" s="304">
        <v>172</v>
      </c>
      <c r="C173" s="302">
        <f>'2026 Sum_Fall Order Form V9'!$F$18</f>
        <v>0</v>
      </c>
      <c r="D173" s="340" t="s">
        <v>229</v>
      </c>
      <c r="E173" s="343" t="s">
        <v>578</v>
      </c>
      <c r="F173" s="304">
        <v>12237</v>
      </c>
      <c r="G173" s="303">
        <f>'2026 Sum_Fall Order Form V9'!$Q$23</f>
        <v>0</v>
      </c>
      <c r="H173" s="303">
        <f>'2026 Sum_Fall Order Form V9'!$Q$23</f>
        <v>0</v>
      </c>
      <c r="I173" s="304">
        <f>'2026 Sum_Fall Order Form V9'!$R$147</f>
        <v>0</v>
      </c>
      <c r="J173" s="304"/>
      <c r="K173" s="303">
        <f>'2026 Sum_Fall Order Form V9'!$T$23</f>
        <v>0</v>
      </c>
      <c r="L173" s="303">
        <f>'2026 Sum_Fall Order Form V9'!$T$23</f>
        <v>0</v>
      </c>
      <c r="M173" s="304">
        <f>'2026 Sum_Fall Order Form V9'!$U$147</f>
        <v>0</v>
      </c>
      <c r="N173" s="304"/>
      <c r="O173" s="303">
        <f>'2026 Sum_Fall Order Form V9'!$W$23</f>
        <v>0</v>
      </c>
      <c r="P173" s="303">
        <f>'2026 Sum_Fall Order Form V9'!$W$23</f>
        <v>0</v>
      </c>
      <c r="Q173" s="304">
        <f>'2026 Sum_Fall Order Form V9'!$X$147</f>
        <v>0</v>
      </c>
      <c r="R173" s="304"/>
      <c r="S173" s="303">
        <f>'2026 Sum_Fall Order Form V9'!$Z$23</f>
        <v>0</v>
      </c>
      <c r="T173" s="303">
        <f>'2026 Sum_Fall Order Form V9'!$Z$23</f>
        <v>0</v>
      </c>
      <c r="U173" s="304">
        <f>'2026 Sum_Fall Order Form V9'!$AA$147</f>
        <v>0</v>
      </c>
      <c r="V173" s="304"/>
      <c r="W173" s="305"/>
      <c r="X173" s="305"/>
      <c r="Z173" s="304"/>
    </row>
    <row r="174" spans="1:26">
      <c r="A174" s="304">
        <v>173</v>
      </c>
      <c r="C174" s="302">
        <f>'2026 Sum_Fall Order Form V9'!$F$18</f>
        <v>0</v>
      </c>
      <c r="D174" s="340" t="s">
        <v>230</v>
      </c>
      <c r="E174" s="346">
        <v>1730380</v>
      </c>
      <c r="F174" s="304">
        <v>26746</v>
      </c>
      <c r="G174" s="303">
        <f>'2026 Sum_Fall Order Form V9'!$Q$23</f>
        <v>0</v>
      </c>
      <c r="H174" s="303">
        <f>'2026 Sum_Fall Order Form V9'!$Q$23</f>
        <v>0</v>
      </c>
      <c r="I174" s="304">
        <f>'2026 Sum_Fall Order Form V9'!$Q$148</f>
        <v>0</v>
      </c>
      <c r="K174" s="303">
        <f>'2026 Sum_Fall Order Form V9'!$T$23</f>
        <v>0</v>
      </c>
      <c r="L174" s="303">
        <f>'2026 Sum_Fall Order Form V9'!$T$23</f>
        <v>0</v>
      </c>
      <c r="M174" s="304">
        <f>'2026 Sum_Fall Order Form V9'!$T$148</f>
        <v>0</v>
      </c>
      <c r="O174" s="303">
        <f>'2026 Sum_Fall Order Form V9'!$W$23</f>
        <v>0</v>
      </c>
      <c r="P174" s="303">
        <f>'2026 Sum_Fall Order Form V9'!$W$23</f>
        <v>0</v>
      </c>
      <c r="Q174" s="304">
        <f>'2026 Sum_Fall Order Form V9'!$W$148</f>
        <v>0</v>
      </c>
      <c r="S174" s="303">
        <f>'2026 Sum_Fall Order Form V9'!$Z$23</f>
        <v>0</v>
      </c>
      <c r="T174" s="303">
        <f>'2026 Sum_Fall Order Form V9'!$Z$23</f>
        <v>0</v>
      </c>
      <c r="U174" s="304">
        <f>'2026 Sum_Fall Order Form V9'!$Z$148</f>
        <v>0</v>
      </c>
      <c r="W174" s="305">
        <f>'2026 Sum_Fall Order Form V9'!$K$148</f>
        <v>46251</v>
      </c>
      <c r="X174" s="305">
        <f>'2026 Sum_Fall Order Form V9'!$N$148</f>
        <v>46251</v>
      </c>
      <c r="Z174" s="304" t="str">
        <f>'2026 Sum_Fall Order Form V9'!$BT$148</f>
        <v>S/O</v>
      </c>
    </row>
    <row r="175" spans="1:26">
      <c r="A175" s="304">
        <v>174</v>
      </c>
      <c r="C175" s="302">
        <f>'2026 Sum_Fall Order Form V9'!$F$18</f>
        <v>0</v>
      </c>
      <c r="D175" s="340" t="s">
        <v>230</v>
      </c>
      <c r="E175" s="343" t="s">
        <v>579</v>
      </c>
      <c r="F175" s="304">
        <v>26747</v>
      </c>
      <c r="G175" s="303">
        <f>'2026 Sum_Fall Order Form V9'!$Q$23</f>
        <v>0</v>
      </c>
      <c r="H175" s="303">
        <f>'2026 Sum_Fall Order Form V9'!$Q$23</f>
        <v>0</v>
      </c>
      <c r="I175" s="304">
        <f>'2026 Sum_Fall Order Form V9'!$R$148</f>
        <v>0</v>
      </c>
      <c r="K175" s="303">
        <f>'2026 Sum_Fall Order Form V9'!$T$23</f>
        <v>0</v>
      </c>
      <c r="L175" s="303">
        <f>'2026 Sum_Fall Order Form V9'!$T$23</f>
        <v>0</v>
      </c>
      <c r="M175" s="304">
        <f>'2026 Sum_Fall Order Form V9'!$U$148</f>
        <v>0</v>
      </c>
      <c r="O175" s="303">
        <f>'2026 Sum_Fall Order Form V9'!$W$23</f>
        <v>0</v>
      </c>
      <c r="P175" s="303">
        <f>'2026 Sum_Fall Order Form V9'!$W$23</f>
        <v>0</v>
      </c>
      <c r="Q175" s="304">
        <f>'2026 Sum_Fall Order Form V9'!$X$148</f>
        <v>0</v>
      </c>
      <c r="S175" s="303">
        <f>'2026 Sum_Fall Order Form V9'!$Z$23</f>
        <v>0</v>
      </c>
      <c r="T175" s="303">
        <f>'2026 Sum_Fall Order Form V9'!$Z$23</f>
        <v>0</v>
      </c>
      <c r="U175" s="304">
        <f>'2026 Sum_Fall Order Form V9'!$AA$148</f>
        <v>0</v>
      </c>
      <c r="W175" s="305"/>
      <c r="X175" s="305"/>
      <c r="Z175" s="304"/>
    </row>
    <row r="176" spans="1:26">
      <c r="A176" s="304">
        <v>175</v>
      </c>
      <c r="C176" s="302">
        <f>'2026 Sum_Fall Order Form V9'!$F$18</f>
        <v>0</v>
      </c>
      <c r="D176" s="340" t="s">
        <v>231</v>
      </c>
      <c r="E176" s="346">
        <v>1730550</v>
      </c>
      <c r="F176" s="304">
        <v>25764</v>
      </c>
      <c r="G176" s="303">
        <f>'2026 Sum_Fall Order Form V9'!$Q$23</f>
        <v>0</v>
      </c>
      <c r="H176" s="303">
        <f>'2026 Sum_Fall Order Form V9'!$Q$23</f>
        <v>0</v>
      </c>
      <c r="I176" s="304">
        <f>'2026 Sum_Fall Order Form V9'!$Q$149</f>
        <v>0</v>
      </c>
      <c r="K176" s="303">
        <f>'2026 Sum_Fall Order Form V9'!$T$23</f>
        <v>0</v>
      </c>
      <c r="L176" s="303">
        <f>'2026 Sum_Fall Order Form V9'!$T$23</f>
        <v>0</v>
      </c>
      <c r="M176" s="304">
        <f>'2026 Sum_Fall Order Form V9'!$T$149</f>
        <v>0</v>
      </c>
      <c r="O176" s="303">
        <f>'2026 Sum_Fall Order Form V9'!$W$23</f>
        <v>0</v>
      </c>
      <c r="P176" s="303">
        <f>'2026 Sum_Fall Order Form V9'!$W$23</f>
        <v>0</v>
      </c>
      <c r="Q176" s="304">
        <f>'2026 Sum_Fall Order Form V9'!$W$149</f>
        <v>0</v>
      </c>
      <c r="S176" s="303">
        <f>'2026 Sum_Fall Order Form V9'!$Z$23</f>
        <v>0</v>
      </c>
      <c r="T176" s="303">
        <f>'2026 Sum_Fall Order Form V9'!$Z$23</f>
        <v>0</v>
      </c>
      <c r="U176" s="304">
        <f>'2026 Sum_Fall Order Form V9'!$Z$149</f>
        <v>0</v>
      </c>
      <c r="W176" s="305">
        <f>'2026 Sum_Fall Order Form V9'!$K$149</f>
        <v>46251</v>
      </c>
      <c r="X176" s="305">
        <f>'2026 Sum_Fall Order Form V9'!$N$149</f>
        <v>46251</v>
      </c>
      <c r="Z176" s="304">
        <f>'2026 Sum_Fall Order Form V9'!$BT$149</f>
        <v>29</v>
      </c>
    </row>
    <row r="177" spans="1:26">
      <c r="A177" s="304">
        <v>176</v>
      </c>
      <c r="C177" s="302">
        <f>'2026 Sum_Fall Order Form V9'!$F$18</f>
        <v>0</v>
      </c>
      <c r="D177" s="340" t="s">
        <v>231</v>
      </c>
      <c r="E177" s="343" t="s">
        <v>580</v>
      </c>
      <c r="F177" s="304">
        <v>25823</v>
      </c>
      <c r="G177" s="303">
        <f>'2026 Sum_Fall Order Form V9'!$Q$23</f>
        <v>0</v>
      </c>
      <c r="H177" s="303">
        <f>'2026 Sum_Fall Order Form V9'!$Q$23</f>
        <v>0</v>
      </c>
      <c r="I177" s="304">
        <f>'2026 Sum_Fall Order Form V9'!$R$149</f>
        <v>0</v>
      </c>
      <c r="K177" s="303">
        <f>'2026 Sum_Fall Order Form V9'!$T$23</f>
        <v>0</v>
      </c>
      <c r="L177" s="303">
        <f>'2026 Sum_Fall Order Form V9'!$T$23</f>
        <v>0</v>
      </c>
      <c r="M177" s="304">
        <f>'2026 Sum_Fall Order Form V9'!$U$149</f>
        <v>0</v>
      </c>
      <c r="O177" s="303">
        <f>'2026 Sum_Fall Order Form V9'!$W$23</f>
        <v>0</v>
      </c>
      <c r="P177" s="303">
        <f>'2026 Sum_Fall Order Form V9'!$W$23</f>
        <v>0</v>
      </c>
      <c r="Q177" s="304">
        <f>'2026 Sum_Fall Order Form V9'!$X$149</f>
        <v>0</v>
      </c>
      <c r="S177" s="303">
        <f>'2026 Sum_Fall Order Form V9'!$Z$23</f>
        <v>0</v>
      </c>
      <c r="T177" s="303">
        <f>'2026 Sum_Fall Order Form V9'!$Z$23</f>
        <v>0</v>
      </c>
      <c r="U177" s="304">
        <f>'2026 Sum_Fall Order Form V9'!$AA$149</f>
        <v>0</v>
      </c>
      <c r="W177" s="305"/>
      <c r="X177" s="305"/>
      <c r="Z177" s="304"/>
    </row>
    <row r="178" spans="1:26">
      <c r="A178" s="304">
        <v>177</v>
      </c>
      <c r="C178" s="302">
        <f>'2026 Sum_Fall Order Form V9'!$F$18</f>
        <v>0</v>
      </c>
      <c r="D178" s="340" t="s">
        <v>233</v>
      </c>
      <c r="E178" s="345">
        <v>1730667</v>
      </c>
      <c r="F178" s="304">
        <v>18128</v>
      </c>
      <c r="G178" s="303">
        <f>'2026 Sum_Fall Order Form V9'!$Q$23</f>
        <v>0</v>
      </c>
      <c r="H178" s="303">
        <f>'2026 Sum_Fall Order Form V9'!$Q$23</f>
        <v>0</v>
      </c>
      <c r="I178" s="304">
        <f>'2026 Sum_Fall Order Form V9'!$Q$151</f>
        <v>0</v>
      </c>
      <c r="J178" s="304"/>
      <c r="K178" s="303">
        <f>'2026 Sum_Fall Order Form V9'!$T$23</f>
        <v>0</v>
      </c>
      <c r="L178" s="303">
        <f>'2026 Sum_Fall Order Form V9'!$T$23</f>
        <v>0</v>
      </c>
      <c r="M178" s="304">
        <f>'2026 Sum_Fall Order Form V9'!$T$151</f>
        <v>0</v>
      </c>
      <c r="N178" s="304"/>
      <c r="O178" s="303">
        <f>'2026 Sum_Fall Order Form V9'!$W$23</f>
        <v>0</v>
      </c>
      <c r="P178" s="303">
        <f>'2026 Sum_Fall Order Form V9'!$W$23</f>
        <v>0</v>
      </c>
      <c r="Q178" s="304">
        <f>'2026 Sum_Fall Order Form V9'!$W$151</f>
        <v>0</v>
      </c>
      <c r="R178" s="304"/>
      <c r="S178" s="303">
        <f>'2026 Sum_Fall Order Form V9'!$Z$23</f>
        <v>0</v>
      </c>
      <c r="T178" s="303">
        <f>'2026 Sum_Fall Order Form V9'!$Z$23</f>
        <v>0</v>
      </c>
      <c r="U178" s="304">
        <f>'2026 Sum_Fall Order Form V9'!$Z$151</f>
        <v>0</v>
      </c>
      <c r="V178" s="304"/>
      <c r="W178" s="305">
        <f>'2026 Sum_Fall Order Form V9'!$K$151</f>
        <v>46174</v>
      </c>
      <c r="X178" s="305">
        <f>'2026 Sum_Fall Order Form V9'!$N$151</f>
        <v>46223</v>
      </c>
      <c r="Z178" s="304">
        <f>'2026 Sum_Fall Order Form V9'!$BT$151</f>
        <v>4</v>
      </c>
    </row>
    <row r="179" spans="1:26">
      <c r="A179" s="304">
        <v>178</v>
      </c>
      <c r="C179" s="302">
        <f>'2026 Sum_Fall Order Form V9'!$F$18</f>
        <v>0</v>
      </c>
      <c r="D179" s="340" t="s">
        <v>233</v>
      </c>
      <c r="E179" s="343" t="s">
        <v>581</v>
      </c>
      <c r="F179" s="304">
        <v>18127</v>
      </c>
      <c r="G179" s="303">
        <f>'2026 Sum_Fall Order Form V9'!$Q$23</f>
        <v>0</v>
      </c>
      <c r="H179" s="303">
        <f>'2026 Sum_Fall Order Form V9'!$Q$23</f>
        <v>0</v>
      </c>
      <c r="I179" s="304">
        <f>'2026 Sum_Fall Order Form V9'!$R$151</f>
        <v>0</v>
      </c>
      <c r="J179" s="304"/>
      <c r="K179" s="303">
        <f>'2026 Sum_Fall Order Form V9'!$T$23</f>
        <v>0</v>
      </c>
      <c r="L179" s="303">
        <f>'2026 Sum_Fall Order Form V9'!$T$23</f>
        <v>0</v>
      </c>
      <c r="M179" s="304">
        <f>'2026 Sum_Fall Order Form V9'!$U$151</f>
        <v>0</v>
      </c>
      <c r="N179" s="304"/>
      <c r="O179" s="303">
        <f>'2026 Sum_Fall Order Form V9'!$W$23</f>
        <v>0</v>
      </c>
      <c r="P179" s="303">
        <f>'2026 Sum_Fall Order Form V9'!$W$23</f>
        <v>0</v>
      </c>
      <c r="Q179" s="304">
        <f>'2026 Sum_Fall Order Form V9'!$X$151</f>
        <v>0</v>
      </c>
      <c r="R179" s="304"/>
      <c r="S179" s="303">
        <f>'2026 Sum_Fall Order Form V9'!$Z$23</f>
        <v>0</v>
      </c>
      <c r="T179" s="303">
        <f>'2026 Sum_Fall Order Form V9'!$Z$23</f>
        <v>0</v>
      </c>
      <c r="U179" s="304">
        <f>'2026 Sum_Fall Order Form V9'!$AA$151</f>
        <v>0</v>
      </c>
      <c r="V179" s="304"/>
      <c r="W179" s="305"/>
      <c r="X179" s="305"/>
      <c r="Z179" s="304"/>
    </row>
    <row r="180" spans="1:26">
      <c r="A180" s="304">
        <v>179</v>
      </c>
      <c r="C180" s="302">
        <f>'2026 Sum_Fall Order Form V9'!$F$18</f>
        <v>0</v>
      </c>
      <c r="D180" s="340" t="s">
        <v>235</v>
      </c>
      <c r="E180" s="345">
        <v>1730657</v>
      </c>
      <c r="F180" s="304">
        <v>24747</v>
      </c>
      <c r="G180" s="303">
        <f>'2026 Sum_Fall Order Form V9'!$Q$23</f>
        <v>0</v>
      </c>
      <c r="H180" s="303">
        <f>'2026 Sum_Fall Order Form V9'!$Q$23</f>
        <v>0</v>
      </c>
      <c r="I180" s="304">
        <f>'2026 Sum_Fall Order Form V9'!$Q$152</f>
        <v>0</v>
      </c>
      <c r="J180" s="304"/>
      <c r="K180" s="303">
        <f>'2026 Sum_Fall Order Form V9'!$T$23</f>
        <v>0</v>
      </c>
      <c r="L180" s="303">
        <f>'2026 Sum_Fall Order Form V9'!$T$23</f>
        <v>0</v>
      </c>
      <c r="M180" s="304">
        <f>'2026 Sum_Fall Order Form V9'!$T$152</f>
        <v>0</v>
      </c>
      <c r="N180" s="304"/>
      <c r="O180" s="303">
        <f>'2026 Sum_Fall Order Form V9'!$W$23</f>
        <v>0</v>
      </c>
      <c r="P180" s="303">
        <f>'2026 Sum_Fall Order Form V9'!$W$23</f>
        <v>0</v>
      </c>
      <c r="Q180" s="304">
        <f>'2026 Sum_Fall Order Form V9'!$W$152</f>
        <v>0</v>
      </c>
      <c r="R180" s="304"/>
      <c r="S180" s="303">
        <f>'2026 Sum_Fall Order Form V9'!$Z$23</f>
        <v>0</v>
      </c>
      <c r="T180" s="303">
        <f>'2026 Sum_Fall Order Form V9'!$Z$23</f>
        <v>0</v>
      </c>
      <c r="U180" s="304">
        <f>'2026 Sum_Fall Order Form V9'!$Z$152</f>
        <v>0</v>
      </c>
      <c r="V180" s="304"/>
      <c r="W180" s="305">
        <f>'2026 Sum_Fall Order Form V9'!$K$152</f>
        <v>46174</v>
      </c>
      <c r="X180" s="305">
        <f>'2026 Sum_Fall Order Form V9'!$N$152</f>
        <v>46223</v>
      </c>
      <c r="Z180" s="304">
        <f>'2026 Sum_Fall Order Form V9'!$BT$152</f>
        <v>13</v>
      </c>
    </row>
    <row r="181" spans="1:26">
      <c r="A181" s="304">
        <v>180</v>
      </c>
      <c r="C181" s="302">
        <f>'2026 Sum_Fall Order Form V9'!$F$18</f>
        <v>0</v>
      </c>
      <c r="D181" s="340" t="s">
        <v>235</v>
      </c>
      <c r="E181" s="343" t="s">
        <v>582</v>
      </c>
      <c r="F181" s="304">
        <v>24748</v>
      </c>
      <c r="G181" s="303">
        <f>'2026 Sum_Fall Order Form V9'!$Q$23</f>
        <v>0</v>
      </c>
      <c r="H181" s="303">
        <f>'2026 Sum_Fall Order Form V9'!$Q$23</f>
        <v>0</v>
      </c>
      <c r="I181" s="304">
        <f>'2026 Sum_Fall Order Form V9'!$R$152</f>
        <v>0</v>
      </c>
      <c r="J181" s="304"/>
      <c r="K181" s="303">
        <f>'2026 Sum_Fall Order Form V9'!$T$23</f>
        <v>0</v>
      </c>
      <c r="L181" s="303">
        <f>'2026 Sum_Fall Order Form V9'!$T$23</f>
        <v>0</v>
      </c>
      <c r="M181" s="304">
        <f>'2026 Sum_Fall Order Form V9'!$U$152</f>
        <v>0</v>
      </c>
      <c r="N181" s="304"/>
      <c r="O181" s="303">
        <f>'2026 Sum_Fall Order Form V9'!$W$23</f>
        <v>0</v>
      </c>
      <c r="P181" s="303">
        <f>'2026 Sum_Fall Order Form V9'!$W$23</f>
        <v>0</v>
      </c>
      <c r="Q181" s="304">
        <f>'2026 Sum_Fall Order Form V9'!$X$152</f>
        <v>0</v>
      </c>
      <c r="R181" s="304"/>
      <c r="S181" s="303">
        <f>'2026 Sum_Fall Order Form V9'!$Z$23</f>
        <v>0</v>
      </c>
      <c r="T181" s="303">
        <f>'2026 Sum_Fall Order Form V9'!$Z$23</f>
        <v>0</v>
      </c>
      <c r="U181" s="304">
        <f>'2026 Sum_Fall Order Form V9'!$AA$152</f>
        <v>0</v>
      </c>
      <c r="V181" s="304"/>
      <c r="W181" s="305"/>
      <c r="X181" s="305"/>
      <c r="Z181" s="304"/>
    </row>
    <row r="182" spans="1:26">
      <c r="A182" s="304">
        <v>181</v>
      </c>
      <c r="C182" s="302">
        <f>'2026 Sum_Fall Order Form V9'!$F$18</f>
        <v>0</v>
      </c>
      <c r="D182" s="340" t="s">
        <v>237</v>
      </c>
      <c r="E182" s="345">
        <v>1730707</v>
      </c>
      <c r="F182" s="304">
        <v>18130</v>
      </c>
      <c r="G182" s="303">
        <f>'2026 Sum_Fall Order Form V9'!$Q$23</f>
        <v>0</v>
      </c>
      <c r="H182" s="303">
        <f>'2026 Sum_Fall Order Form V9'!$Q$23</f>
        <v>0</v>
      </c>
      <c r="I182" s="304">
        <f>'2026 Sum_Fall Order Form V9'!$Q$153</f>
        <v>0</v>
      </c>
      <c r="J182" s="304"/>
      <c r="K182" s="303">
        <f>'2026 Sum_Fall Order Form V9'!$T$23</f>
        <v>0</v>
      </c>
      <c r="L182" s="303">
        <f>'2026 Sum_Fall Order Form V9'!$T$23</f>
        <v>0</v>
      </c>
      <c r="M182" s="304">
        <f>'2026 Sum_Fall Order Form V9'!$T$153</f>
        <v>0</v>
      </c>
      <c r="N182" s="304"/>
      <c r="O182" s="303">
        <f>'2026 Sum_Fall Order Form V9'!$W$23</f>
        <v>0</v>
      </c>
      <c r="P182" s="303">
        <f>'2026 Sum_Fall Order Form V9'!$W$23</f>
        <v>0</v>
      </c>
      <c r="Q182" s="304">
        <f>'2026 Sum_Fall Order Form V9'!$W$153</f>
        <v>0</v>
      </c>
      <c r="R182" s="304"/>
      <c r="S182" s="303">
        <f>'2026 Sum_Fall Order Form V9'!$Z$23</f>
        <v>0</v>
      </c>
      <c r="T182" s="303">
        <f>'2026 Sum_Fall Order Form V9'!$Z$23</f>
        <v>0</v>
      </c>
      <c r="U182" s="304">
        <f>'2026 Sum_Fall Order Form V9'!$Z$153</f>
        <v>0</v>
      </c>
      <c r="V182" s="304"/>
      <c r="W182" s="305">
        <f>'2026 Sum_Fall Order Form V9'!$K$153</f>
        <v>46174</v>
      </c>
      <c r="X182" s="305">
        <f>'2026 Sum_Fall Order Form V9'!$N$153</f>
        <v>46223</v>
      </c>
      <c r="Z182" s="304">
        <f>'2026 Sum_Fall Order Form V9'!$BT$153</f>
        <v>9</v>
      </c>
    </row>
    <row r="183" spans="1:26">
      <c r="A183" s="304">
        <v>182</v>
      </c>
      <c r="C183" s="302">
        <f>'2026 Sum_Fall Order Form V9'!$F$18</f>
        <v>0</v>
      </c>
      <c r="D183" s="340" t="s">
        <v>237</v>
      </c>
      <c r="E183" s="343" t="s">
        <v>583</v>
      </c>
      <c r="F183" s="304">
        <v>18129</v>
      </c>
      <c r="G183" s="303">
        <f>'2026 Sum_Fall Order Form V9'!$Q$23</f>
        <v>0</v>
      </c>
      <c r="H183" s="303">
        <f>'2026 Sum_Fall Order Form V9'!$Q$23</f>
        <v>0</v>
      </c>
      <c r="I183" s="304">
        <f>'2026 Sum_Fall Order Form V9'!$R$153</f>
        <v>0</v>
      </c>
      <c r="J183" s="304"/>
      <c r="K183" s="303">
        <f>'2026 Sum_Fall Order Form V9'!$T$23</f>
        <v>0</v>
      </c>
      <c r="L183" s="303">
        <f>'2026 Sum_Fall Order Form V9'!$T$23</f>
        <v>0</v>
      </c>
      <c r="M183" s="304">
        <f>'2026 Sum_Fall Order Form V9'!$U$153</f>
        <v>0</v>
      </c>
      <c r="N183" s="304"/>
      <c r="O183" s="303">
        <f>'2026 Sum_Fall Order Form V9'!$W$23</f>
        <v>0</v>
      </c>
      <c r="P183" s="303">
        <f>'2026 Sum_Fall Order Form V9'!$W$23</f>
        <v>0</v>
      </c>
      <c r="Q183" s="304">
        <f>'2026 Sum_Fall Order Form V9'!$X$153</f>
        <v>0</v>
      </c>
      <c r="R183" s="304"/>
      <c r="S183" s="303">
        <f>'2026 Sum_Fall Order Form V9'!$Z$23</f>
        <v>0</v>
      </c>
      <c r="T183" s="303">
        <f>'2026 Sum_Fall Order Form V9'!$Z$23</f>
        <v>0</v>
      </c>
      <c r="U183" s="304">
        <f>'2026 Sum_Fall Order Form V9'!$AA$153</f>
        <v>0</v>
      </c>
      <c r="V183" s="304"/>
      <c r="W183" s="305"/>
      <c r="X183" s="305"/>
      <c r="Z183" s="304"/>
    </row>
    <row r="184" spans="1:26">
      <c r="A184" s="304">
        <v>183</v>
      </c>
      <c r="C184" s="302">
        <f>'2026 Sum_Fall Order Form V9'!$F$18</f>
        <v>0</v>
      </c>
      <c r="D184" s="340" t="s">
        <v>239</v>
      </c>
      <c r="E184" s="345">
        <v>1730917</v>
      </c>
      <c r="F184" s="304">
        <v>28288</v>
      </c>
      <c r="G184" s="303">
        <f>'2026 Sum_Fall Order Form V9'!$Q$23</f>
        <v>0</v>
      </c>
      <c r="H184" s="303">
        <f>'2026 Sum_Fall Order Form V9'!$Q$23</f>
        <v>0</v>
      </c>
      <c r="I184" s="304">
        <f>'2026 Sum_Fall Order Form V9'!$Q$154</f>
        <v>0</v>
      </c>
      <c r="J184" s="304"/>
      <c r="K184" s="303">
        <f>'2026 Sum_Fall Order Form V9'!$T$23</f>
        <v>0</v>
      </c>
      <c r="L184" s="303">
        <f>'2026 Sum_Fall Order Form V9'!$T$23</f>
        <v>0</v>
      </c>
      <c r="M184" s="304">
        <f>'2026 Sum_Fall Order Form V9'!$T$154</f>
        <v>0</v>
      </c>
      <c r="N184" s="304"/>
      <c r="O184" s="303">
        <f>'2026 Sum_Fall Order Form V9'!$W$23</f>
        <v>0</v>
      </c>
      <c r="P184" s="303">
        <f>'2026 Sum_Fall Order Form V9'!$W$23</f>
        <v>0</v>
      </c>
      <c r="Q184" s="304">
        <f>'2026 Sum_Fall Order Form V9'!$W$154</f>
        <v>0</v>
      </c>
      <c r="R184" s="304"/>
      <c r="S184" s="303">
        <f>'2026 Sum_Fall Order Form V9'!$Z$23</f>
        <v>0</v>
      </c>
      <c r="T184" s="303">
        <f>'2026 Sum_Fall Order Form V9'!$Z$23</f>
        <v>0</v>
      </c>
      <c r="U184" s="304">
        <f>'2026 Sum_Fall Order Form V9'!$Z$154</f>
        <v>0</v>
      </c>
      <c r="V184" s="304"/>
      <c r="W184" s="305">
        <f>'2026 Sum_Fall Order Form V9'!$K$154</f>
        <v>46174</v>
      </c>
      <c r="X184" s="305">
        <f>'2026 Sum_Fall Order Form V9'!$N$154</f>
        <v>46223</v>
      </c>
      <c r="Z184" s="304" t="str">
        <f>'2026 Sum_Fall Order Form V9'!$BT$154</f>
        <v>S/O</v>
      </c>
    </row>
    <row r="185" spans="1:26">
      <c r="A185" s="304">
        <v>184</v>
      </c>
      <c r="C185" s="302">
        <f>'2026 Sum_Fall Order Form V9'!$F$18</f>
        <v>0</v>
      </c>
      <c r="D185" s="340" t="s">
        <v>239</v>
      </c>
      <c r="E185" s="343" t="s">
        <v>584</v>
      </c>
      <c r="F185" s="304">
        <v>28357</v>
      </c>
      <c r="G185" s="303">
        <f>'2026 Sum_Fall Order Form V9'!$Q$23</f>
        <v>0</v>
      </c>
      <c r="H185" s="303">
        <f>'2026 Sum_Fall Order Form V9'!$Q$23</f>
        <v>0</v>
      </c>
      <c r="I185" s="304">
        <f>'2026 Sum_Fall Order Form V9'!$R$154</f>
        <v>0</v>
      </c>
      <c r="J185" s="304"/>
      <c r="K185" s="303">
        <f>'2026 Sum_Fall Order Form V9'!$T$23</f>
        <v>0</v>
      </c>
      <c r="L185" s="303">
        <f>'2026 Sum_Fall Order Form V9'!$T$23</f>
        <v>0</v>
      </c>
      <c r="M185" s="304">
        <f>'2026 Sum_Fall Order Form V9'!$U$154</f>
        <v>0</v>
      </c>
      <c r="N185" s="304"/>
      <c r="O185" s="303">
        <f>'2026 Sum_Fall Order Form V9'!$W$23</f>
        <v>0</v>
      </c>
      <c r="P185" s="303">
        <f>'2026 Sum_Fall Order Form V9'!$W$23</f>
        <v>0</v>
      </c>
      <c r="Q185" s="304">
        <f>'2026 Sum_Fall Order Form V9'!$X$154</f>
        <v>0</v>
      </c>
      <c r="R185" s="304"/>
      <c r="S185" s="303">
        <f>'2026 Sum_Fall Order Form V9'!$Z$23</f>
        <v>0</v>
      </c>
      <c r="T185" s="303">
        <f>'2026 Sum_Fall Order Form V9'!$Z$23</f>
        <v>0</v>
      </c>
      <c r="U185" s="304">
        <f>'2026 Sum_Fall Order Form V9'!$AA$154</f>
        <v>0</v>
      </c>
      <c r="V185" s="304"/>
      <c r="W185" s="305"/>
      <c r="X185" s="305"/>
      <c r="Z185" s="304"/>
    </row>
    <row r="186" spans="1:26">
      <c r="A186" s="304">
        <v>185</v>
      </c>
      <c r="C186" s="302">
        <f>'2026 Sum_Fall Order Form V9'!$F$18</f>
        <v>0</v>
      </c>
      <c r="D186" s="340" t="s">
        <v>241</v>
      </c>
      <c r="E186" s="345">
        <v>1730907</v>
      </c>
      <c r="F186" s="304">
        <v>18131</v>
      </c>
      <c r="G186" s="303">
        <f>'2026 Sum_Fall Order Form V9'!$Q$23</f>
        <v>0</v>
      </c>
      <c r="H186" s="303">
        <f>'2026 Sum_Fall Order Form V9'!$Q$23</f>
        <v>0</v>
      </c>
      <c r="I186" s="304">
        <f>'2026 Sum_Fall Order Form V9'!$Q$155</f>
        <v>0</v>
      </c>
      <c r="J186" s="304"/>
      <c r="K186" s="303">
        <f>'2026 Sum_Fall Order Form V9'!$T$23</f>
        <v>0</v>
      </c>
      <c r="L186" s="303">
        <f>'2026 Sum_Fall Order Form V9'!$T$23</f>
        <v>0</v>
      </c>
      <c r="M186" s="304">
        <f>'2026 Sum_Fall Order Form V9'!$T$155</f>
        <v>0</v>
      </c>
      <c r="N186" s="304"/>
      <c r="O186" s="303">
        <f>'2026 Sum_Fall Order Form V9'!$W$23</f>
        <v>0</v>
      </c>
      <c r="P186" s="303">
        <f>'2026 Sum_Fall Order Form V9'!$W$23</f>
        <v>0</v>
      </c>
      <c r="Q186" s="304">
        <f>'2026 Sum_Fall Order Form V9'!$W$155</f>
        <v>0</v>
      </c>
      <c r="R186" s="304"/>
      <c r="S186" s="303">
        <f>'2026 Sum_Fall Order Form V9'!$Z$23</f>
        <v>0</v>
      </c>
      <c r="T186" s="303">
        <f>'2026 Sum_Fall Order Form V9'!$Z$23</f>
        <v>0</v>
      </c>
      <c r="U186" s="304">
        <f>'2026 Sum_Fall Order Form V9'!$Z$155</f>
        <v>0</v>
      </c>
      <c r="V186" s="304"/>
      <c r="W186" s="305">
        <f>'2026 Sum_Fall Order Form V9'!$K$155</f>
        <v>46174</v>
      </c>
      <c r="X186" s="305">
        <f>'2026 Sum_Fall Order Form V9'!$N$155</f>
        <v>46223</v>
      </c>
      <c r="Z186" s="304">
        <f>'2026 Sum_Fall Order Form V9'!$BT$155</f>
        <v>17</v>
      </c>
    </row>
    <row r="187" spans="1:26">
      <c r="A187" s="304">
        <v>186</v>
      </c>
      <c r="C187" s="302">
        <f>'2026 Sum_Fall Order Form V9'!$F$18</f>
        <v>0</v>
      </c>
      <c r="D187" s="340" t="s">
        <v>241</v>
      </c>
      <c r="E187" s="343" t="s">
        <v>585</v>
      </c>
      <c r="F187" s="304">
        <v>18132</v>
      </c>
      <c r="G187" s="303">
        <f>'2026 Sum_Fall Order Form V9'!$Q$23</f>
        <v>0</v>
      </c>
      <c r="H187" s="303">
        <f>'2026 Sum_Fall Order Form V9'!$Q$23</f>
        <v>0</v>
      </c>
      <c r="I187" s="304">
        <f>'2026 Sum_Fall Order Form V9'!$R$155</f>
        <v>0</v>
      </c>
      <c r="J187" s="304"/>
      <c r="K187" s="303">
        <f>'2026 Sum_Fall Order Form V9'!$T$23</f>
        <v>0</v>
      </c>
      <c r="L187" s="303">
        <f>'2026 Sum_Fall Order Form V9'!$T$23</f>
        <v>0</v>
      </c>
      <c r="M187" s="304">
        <f>'2026 Sum_Fall Order Form V9'!$U$155</f>
        <v>0</v>
      </c>
      <c r="N187" s="304"/>
      <c r="O187" s="303">
        <f>'2026 Sum_Fall Order Form V9'!$W$23</f>
        <v>0</v>
      </c>
      <c r="P187" s="303">
        <f>'2026 Sum_Fall Order Form V9'!$W$23</f>
        <v>0</v>
      </c>
      <c r="Q187" s="304">
        <f>'2026 Sum_Fall Order Form V9'!$X$155</f>
        <v>0</v>
      </c>
      <c r="R187" s="304"/>
      <c r="S187" s="303">
        <f>'2026 Sum_Fall Order Form V9'!$Z$23</f>
        <v>0</v>
      </c>
      <c r="T187" s="303">
        <f>'2026 Sum_Fall Order Form V9'!$Z$23</f>
        <v>0</v>
      </c>
      <c r="U187" s="304">
        <f>'2026 Sum_Fall Order Form V9'!$AA$155</f>
        <v>0</v>
      </c>
      <c r="V187" s="304"/>
      <c r="W187" s="305"/>
      <c r="X187" s="305"/>
      <c r="Z187" s="304"/>
    </row>
    <row r="188" spans="1:26">
      <c r="A188" s="304">
        <v>187</v>
      </c>
      <c r="C188" s="302">
        <f>'2026 Sum_Fall Order Form V9'!$F$18</f>
        <v>0</v>
      </c>
      <c r="D188" s="340" t="s">
        <v>243</v>
      </c>
      <c r="E188" s="345">
        <v>1730957</v>
      </c>
      <c r="F188" s="304">
        <v>28289</v>
      </c>
      <c r="G188" s="303">
        <f>'2026 Sum_Fall Order Form V9'!$Q$23</f>
        <v>0</v>
      </c>
      <c r="H188" s="303">
        <f>'2026 Sum_Fall Order Form V9'!$Q$23</f>
        <v>0</v>
      </c>
      <c r="I188" s="304">
        <f>'2026 Sum_Fall Order Form V9'!$Q$156</f>
        <v>0</v>
      </c>
      <c r="J188" s="304"/>
      <c r="K188" s="303">
        <f>'2026 Sum_Fall Order Form V9'!$T$23</f>
        <v>0</v>
      </c>
      <c r="L188" s="303">
        <f>'2026 Sum_Fall Order Form V9'!$T$23</f>
        <v>0</v>
      </c>
      <c r="M188" s="304">
        <f>'2026 Sum_Fall Order Form V9'!$T$156</f>
        <v>0</v>
      </c>
      <c r="N188" s="304"/>
      <c r="O188" s="303">
        <f>'2026 Sum_Fall Order Form V9'!$W$23</f>
        <v>0</v>
      </c>
      <c r="P188" s="303">
        <f>'2026 Sum_Fall Order Form V9'!$W$23</f>
        <v>0</v>
      </c>
      <c r="Q188" s="304">
        <f>'2026 Sum_Fall Order Form V9'!$W$156</f>
        <v>0</v>
      </c>
      <c r="R188" s="304"/>
      <c r="S188" s="303">
        <f>'2026 Sum_Fall Order Form V9'!$Z$23</f>
        <v>0</v>
      </c>
      <c r="T188" s="303">
        <f>'2026 Sum_Fall Order Form V9'!$Z$23</f>
        <v>0</v>
      </c>
      <c r="U188" s="304">
        <f>'2026 Sum_Fall Order Form V9'!$Z$156</f>
        <v>0</v>
      </c>
      <c r="V188" s="304"/>
      <c r="W188" s="305">
        <f>'2026 Sum_Fall Order Form V9'!$K$156</f>
        <v>46174</v>
      </c>
      <c r="X188" s="305">
        <f>'2026 Sum_Fall Order Form V9'!$N$156</f>
        <v>46223</v>
      </c>
      <c r="Z188" s="304">
        <f>'2026 Sum_Fall Order Form V9'!$BT$156</f>
        <v>22</v>
      </c>
    </row>
    <row r="189" spans="1:26">
      <c r="A189" s="304">
        <v>188</v>
      </c>
      <c r="C189" s="302">
        <f>'2026 Sum_Fall Order Form V9'!$F$18</f>
        <v>0</v>
      </c>
      <c r="D189" s="340" t="s">
        <v>243</v>
      </c>
      <c r="E189" s="343" t="s">
        <v>586</v>
      </c>
      <c r="F189" s="304">
        <v>28359</v>
      </c>
      <c r="G189" s="303">
        <f>'2026 Sum_Fall Order Form V9'!$Q$23</f>
        <v>0</v>
      </c>
      <c r="H189" s="303">
        <f>'2026 Sum_Fall Order Form V9'!$Q$23</f>
        <v>0</v>
      </c>
      <c r="I189" s="304">
        <f>'2026 Sum_Fall Order Form V9'!$R$156</f>
        <v>0</v>
      </c>
      <c r="J189" s="304"/>
      <c r="K189" s="303">
        <f>'2026 Sum_Fall Order Form V9'!$T$23</f>
        <v>0</v>
      </c>
      <c r="L189" s="303">
        <f>'2026 Sum_Fall Order Form V9'!$T$23</f>
        <v>0</v>
      </c>
      <c r="M189" s="304">
        <f>'2026 Sum_Fall Order Form V9'!$U$156</f>
        <v>0</v>
      </c>
      <c r="N189" s="304"/>
      <c r="O189" s="303">
        <f>'2026 Sum_Fall Order Form V9'!$W$23</f>
        <v>0</v>
      </c>
      <c r="P189" s="303">
        <f>'2026 Sum_Fall Order Form V9'!$W$23</f>
        <v>0</v>
      </c>
      <c r="Q189" s="304">
        <f>'2026 Sum_Fall Order Form V9'!$X$156</f>
        <v>0</v>
      </c>
      <c r="R189" s="304"/>
      <c r="S189" s="303">
        <f>'2026 Sum_Fall Order Form V9'!$Z$23</f>
        <v>0</v>
      </c>
      <c r="T189" s="303">
        <f>'2026 Sum_Fall Order Form V9'!$Z$23</f>
        <v>0</v>
      </c>
      <c r="U189" s="304">
        <f>'2026 Sum_Fall Order Form V9'!$AA$156</f>
        <v>0</v>
      </c>
      <c r="V189" s="304"/>
      <c r="W189" s="305"/>
      <c r="X189" s="305"/>
      <c r="Z189" s="304"/>
    </row>
    <row r="190" spans="1:26">
      <c r="A190" s="304">
        <v>189</v>
      </c>
      <c r="C190" s="302">
        <f>'2026 Sum_Fall Order Form V9'!$F$18</f>
        <v>0</v>
      </c>
      <c r="D190" s="340" t="s">
        <v>244</v>
      </c>
      <c r="E190" s="345">
        <v>1731027</v>
      </c>
      <c r="F190" s="304">
        <v>18135</v>
      </c>
      <c r="G190" s="303">
        <f>'2026 Sum_Fall Order Form V9'!$Q$23</f>
        <v>0</v>
      </c>
      <c r="H190" s="303">
        <f>'2026 Sum_Fall Order Form V9'!$Q$23</f>
        <v>0</v>
      </c>
      <c r="I190" s="304">
        <f>'2026 Sum_Fall Order Form V9'!$Q$157</f>
        <v>0</v>
      </c>
      <c r="J190" s="304"/>
      <c r="K190" s="303">
        <f>'2026 Sum_Fall Order Form V9'!$T$23</f>
        <v>0</v>
      </c>
      <c r="L190" s="303">
        <f>'2026 Sum_Fall Order Form V9'!$T$23</f>
        <v>0</v>
      </c>
      <c r="M190" s="304">
        <f>'2026 Sum_Fall Order Form V9'!$T$157</f>
        <v>0</v>
      </c>
      <c r="N190" s="304"/>
      <c r="O190" s="303">
        <f>'2026 Sum_Fall Order Form V9'!$W$23</f>
        <v>0</v>
      </c>
      <c r="P190" s="303">
        <f>'2026 Sum_Fall Order Form V9'!$W$23</f>
        <v>0</v>
      </c>
      <c r="Q190" s="304">
        <f>'2026 Sum_Fall Order Form V9'!$W$157</f>
        <v>0</v>
      </c>
      <c r="R190" s="304"/>
      <c r="S190" s="303">
        <f>'2026 Sum_Fall Order Form V9'!$Z$23</f>
        <v>0</v>
      </c>
      <c r="T190" s="303">
        <f>'2026 Sum_Fall Order Form V9'!$Z$23</f>
        <v>0</v>
      </c>
      <c r="U190" s="304">
        <f>'2026 Sum_Fall Order Form V9'!$Z$157</f>
        <v>0</v>
      </c>
      <c r="V190" s="304"/>
      <c r="W190" s="305">
        <f>'2026 Sum_Fall Order Form V9'!$K$157</f>
        <v>46174</v>
      </c>
      <c r="X190" s="305">
        <f>'2026 Sum_Fall Order Form V9'!$N$157</f>
        <v>46223</v>
      </c>
      <c r="Z190" s="304">
        <f>'2026 Sum_Fall Order Form V9'!$BT$157</f>
        <v>18</v>
      </c>
    </row>
    <row r="191" spans="1:26">
      <c r="A191" s="304">
        <v>190</v>
      </c>
      <c r="C191" s="302">
        <f>'2026 Sum_Fall Order Form V9'!$F$18</f>
        <v>0</v>
      </c>
      <c r="D191" s="340" t="s">
        <v>244</v>
      </c>
      <c r="E191" s="343" t="s">
        <v>587</v>
      </c>
      <c r="F191" s="304">
        <v>18136</v>
      </c>
      <c r="G191" s="303">
        <f>'2026 Sum_Fall Order Form V9'!$Q$23</f>
        <v>0</v>
      </c>
      <c r="H191" s="303">
        <f>'2026 Sum_Fall Order Form V9'!$Q$23</f>
        <v>0</v>
      </c>
      <c r="I191" s="304">
        <f>'2026 Sum_Fall Order Form V9'!$R$157</f>
        <v>0</v>
      </c>
      <c r="J191" s="304"/>
      <c r="K191" s="303">
        <f>'2026 Sum_Fall Order Form V9'!$T$23</f>
        <v>0</v>
      </c>
      <c r="L191" s="303">
        <f>'2026 Sum_Fall Order Form V9'!$T$23</f>
        <v>0</v>
      </c>
      <c r="M191" s="304">
        <f>'2026 Sum_Fall Order Form V9'!$U$157</f>
        <v>0</v>
      </c>
      <c r="N191" s="304"/>
      <c r="O191" s="303">
        <f>'2026 Sum_Fall Order Form V9'!$W$23</f>
        <v>0</v>
      </c>
      <c r="P191" s="303">
        <f>'2026 Sum_Fall Order Form V9'!$W$23</f>
        <v>0</v>
      </c>
      <c r="Q191" s="304">
        <f>'2026 Sum_Fall Order Form V9'!$X$157</f>
        <v>0</v>
      </c>
      <c r="R191" s="304"/>
      <c r="S191" s="303">
        <f>'2026 Sum_Fall Order Form V9'!$Z$23</f>
        <v>0</v>
      </c>
      <c r="T191" s="303">
        <f>'2026 Sum_Fall Order Form V9'!$Z$23</f>
        <v>0</v>
      </c>
      <c r="U191" s="304">
        <f>'2026 Sum_Fall Order Form V9'!$AA$157</f>
        <v>0</v>
      </c>
      <c r="V191" s="304"/>
      <c r="W191" s="305"/>
      <c r="X191" s="305"/>
      <c r="Z191" s="304"/>
    </row>
    <row r="192" spans="1:26">
      <c r="A192" s="304">
        <v>191</v>
      </c>
      <c r="C192" s="302">
        <f>'2026 Sum_Fall Order Form V9'!$F$18</f>
        <v>0</v>
      </c>
      <c r="D192" s="340" t="s">
        <v>246</v>
      </c>
      <c r="E192" s="345">
        <v>1731047</v>
      </c>
      <c r="F192" s="304">
        <v>19892</v>
      </c>
      <c r="G192" s="303">
        <f>'2026 Sum_Fall Order Form V9'!$Q$23</f>
        <v>0</v>
      </c>
      <c r="H192" s="303">
        <f>'2026 Sum_Fall Order Form V9'!$Q$23</f>
        <v>0</v>
      </c>
      <c r="I192" s="304">
        <f>'2026 Sum_Fall Order Form V9'!$Q$158</f>
        <v>0</v>
      </c>
      <c r="J192" s="304"/>
      <c r="K192" s="303">
        <f>'2026 Sum_Fall Order Form V9'!$T$23</f>
        <v>0</v>
      </c>
      <c r="L192" s="303">
        <f>'2026 Sum_Fall Order Form V9'!$T$23</f>
        <v>0</v>
      </c>
      <c r="M192" s="304">
        <f>'2026 Sum_Fall Order Form V9'!$T$158</f>
        <v>0</v>
      </c>
      <c r="N192" s="304"/>
      <c r="O192" s="303">
        <f>'2026 Sum_Fall Order Form V9'!$W$23</f>
        <v>0</v>
      </c>
      <c r="P192" s="303">
        <f>'2026 Sum_Fall Order Form V9'!$W$23</f>
        <v>0</v>
      </c>
      <c r="Q192" s="304">
        <f>'2026 Sum_Fall Order Form V9'!$W$158</f>
        <v>0</v>
      </c>
      <c r="R192" s="304"/>
      <c r="S192" s="303">
        <f>'2026 Sum_Fall Order Form V9'!$Z$23</f>
        <v>0</v>
      </c>
      <c r="T192" s="303">
        <f>'2026 Sum_Fall Order Form V9'!$Z$23</f>
        <v>0</v>
      </c>
      <c r="U192" s="304">
        <f>'2026 Sum_Fall Order Form V9'!$Z$158</f>
        <v>0</v>
      </c>
      <c r="V192" s="304"/>
      <c r="W192" s="305">
        <f>'2026 Sum_Fall Order Form V9'!$K$158</f>
        <v>46174</v>
      </c>
      <c r="X192" s="305">
        <f>'2026 Sum_Fall Order Form V9'!$N$158</f>
        <v>46223</v>
      </c>
      <c r="Z192" s="304">
        <f>'2026 Sum_Fall Order Form V9'!$BT$158</f>
        <v>19</v>
      </c>
    </row>
    <row r="193" spans="1:26">
      <c r="A193" s="304">
        <v>192</v>
      </c>
      <c r="C193" s="302">
        <f>'2026 Sum_Fall Order Form V9'!$F$18</f>
        <v>0</v>
      </c>
      <c r="D193" s="340" t="s">
        <v>246</v>
      </c>
      <c r="E193" s="343" t="s">
        <v>588</v>
      </c>
      <c r="F193" s="304">
        <v>19891</v>
      </c>
      <c r="G193" s="303">
        <f>'2026 Sum_Fall Order Form V9'!$Q$23</f>
        <v>0</v>
      </c>
      <c r="H193" s="303">
        <f>'2026 Sum_Fall Order Form V9'!$Q$23</f>
        <v>0</v>
      </c>
      <c r="I193" s="304">
        <f>'2026 Sum_Fall Order Form V9'!$R$158</f>
        <v>0</v>
      </c>
      <c r="J193" s="304"/>
      <c r="K193" s="303">
        <f>'2026 Sum_Fall Order Form V9'!$T$23</f>
        <v>0</v>
      </c>
      <c r="L193" s="303">
        <f>'2026 Sum_Fall Order Form V9'!$T$23</f>
        <v>0</v>
      </c>
      <c r="M193" s="304">
        <f>'2026 Sum_Fall Order Form V9'!$U$158</f>
        <v>0</v>
      </c>
      <c r="N193" s="304"/>
      <c r="O193" s="303">
        <f>'2026 Sum_Fall Order Form V9'!$W$23</f>
        <v>0</v>
      </c>
      <c r="P193" s="303">
        <f>'2026 Sum_Fall Order Form V9'!$W$23</f>
        <v>0</v>
      </c>
      <c r="Q193" s="304">
        <f>'2026 Sum_Fall Order Form V9'!$X$158</f>
        <v>0</v>
      </c>
      <c r="R193" s="304"/>
      <c r="S193" s="303">
        <f>'2026 Sum_Fall Order Form V9'!$Z$23</f>
        <v>0</v>
      </c>
      <c r="T193" s="303">
        <f>'2026 Sum_Fall Order Form V9'!$Z$23</f>
        <v>0</v>
      </c>
      <c r="U193" s="304">
        <f>'2026 Sum_Fall Order Form V9'!$AA$158</f>
        <v>0</v>
      </c>
      <c r="V193" s="304"/>
      <c r="W193" s="305"/>
      <c r="X193" s="305"/>
      <c r="Z193" s="304"/>
    </row>
    <row r="194" spans="1:26">
      <c r="A194" s="304">
        <v>193</v>
      </c>
      <c r="C194" s="302">
        <f>'2026 Sum_Fall Order Form V9'!$F$18</f>
        <v>0</v>
      </c>
      <c r="D194" s="340" t="s">
        <v>248</v>
      </c>
      <c r="E194" s="345">
        <v>1730997</v>
      </c>
      <c r="F194" s="304">
        <v>18137</v>
      </c>
      <c r="G194" s="303">
        <f>'2026 Sum_Fall Order Form V9'!$Q$23</f>
        <v>0</v>
      </c>
      <c r="H194" s="303">
        <f>'2026 Sum_Fall Order Form V9'!$Q$23</f>
        <v>0</v>
      </c>
      <c r="I194" s="304">
        <f>'2026 Sum_Fall Order Form V9'!$Q$159</f>
        <v>0</v>
      </c>
      <c r="J194" s="304"/>
      <c r="K194" s="303">
        <f>'2026 Sum_Fall Order Form V9'!$T$23</f>
        <v>0</v>
      </c>
      <c r="L194" s="303">
        <f>'2026 Sum_Fall Order Form V9'!$T$23</f>
        <v>0</v>
      </c>
      <c r="M194" s="304">
        <f>'2026 Sum_Fall Order Form V9'!$T$159</f>
        <v>0</v>
      </c>
      <c r="N194" s="304"/>
      <c r="O194" s="303">
        <f>'2026 Sum_Fall Order Form V9'!$W$23</f>
        <v>0</v>
      </c>
      <c r="P194" s="303">
        <f>'2026 Sum_Fall Order Form V9'!$W$23</f>
        <v>0</v>
      </c>
      <c r="Q194" s="304">
        <f>'2026 Sum_Fall Order Form V9'!$W$159</f>
        <v>0</v>
      </c>
      <c r="R194" s="304"/>
      <c r="S194" s="303">
        <f>'2026 Sum_Fall Order Form V9'!$Z$23</f>
        <v>0</v>
      </c>
      <c r="T194" s="303">
        <f>'2026 Sum_Fall Order Form V9'!$Z$23</f>
        <v>0</v>
      </c>
      <c r="U194" s="304">
        <f>'2026 Sum_Fall Order Form V9'!$Z$159</f>
        <v>0</v>
      </c>
      <c r="V194" s="304"/>
      <c r="W194" s="305">
        <f>'2026 Sum_Fall Order Form V9'!$K$159</f>
        <v>46174</v>
      </c>
      <c r="X194" s="305">
        <f>'2026 Sum_Fall Order Form V9'!$N$159</f>
        <v>46223</v>
      </c>
      <c r="Z194" s="304">
        <f>'2026 Sum_Fall Order Form V9'!$BT$159</f>
        <v>3</v>
      </c>
    </row>
    <row r="195" spans="1:26">
      <c r="A195" s="304">
        <v>194</v>
      </c>
      <c r="C195" s="302">
        <f>'2026 Sum_Fall Order Form V9'!$F$18</f>
        <v>0</v>
      </c>
      <c r="D195" s="340" t="s">
        <v>248</v>
      </c>
      <c r="E195" s="343" t="s">
        <v>589</v>
      </c>
      <c r="F195" s="304">
        <v>18138</v>
      </c>
      <c r="G195" s="303">
        <f>'2026 Sum_Fall Order Form V9'!$Q$23</f>
        <v>0</v>
      </c>
      <c r="H195" s="303">
        <f>'2026 Sum_Fall Order Form V9'!$Q$23</f>
        <v>0</v>
      </c>
      <c r="I195" s="304">
        <f>'2026 Sum_Fall Order Form V9'!$R$159</f>
        <v>0</v>
      </c>
      <c r="J195" s="304"/>
      <c r="K195" s="303">
        <f>'2026 Sum_Fall Order Form V9'!$T$23</f>
        <v>0</v>
      </c>
      <c r="L195" s="303">
        <f>'2026 Sum_Fall Order Form V9'!$T$23</f>
        <v>0</v>
      </c>
      <c r="M195" s="304">
        <f>'2026 Sum_Fall Order Form V9'!$U$159</f>
        <v>0</v>
      </c>
      <c r="N195" s="304"/>
      <c r="O195" s="303">
        <f>'2026 Sum_Fall Order Form V9'!$W$23</f>
        <v>0</v>
      </c>
      <c r="P195" s="303">
        <f>'2026 Sum_Fall Order Form V9'!$W$23</f>
        <v>0</v>
      </c>
      <c r="Q195" s="304">
        <f>'2026 Sum_Fall Order Form V9'!$X$159</f>
        <v>0</v>
      </c>
      <c r="R195" s="304"/>
      <c r="S195" s="303">
        <f>'2026 Sum_Fall Order Form V9'!$Z$23</f>
        <v>0</v>
      </c>
      <c r="T195" s="303">
        <f>'2026 Sum_Fall Order Form V9'!$Z$23</f>
        <v>0</v>
      </c>
      <c r="U195" s="304">
        <f>'2026 Sum_Fall Order Form V9'!$AA$159</f>
        <v>0</v>
      </c>
      <c r="V195" s="304"/>
      <c r="W195" s="305"/>
      <c r="X195" s="305"/>
      <c r="Z195" s="304"/>
    </row>
    <row r="196" spans="1:26">
      <c r="A196" s="304">
        <v>195</v>
      </c>
      <c r="C196" s="302">
        <f>'2026 Sum_Fall Order Form V9'!$F$18</f>
        <v>0</v>
      </c>
      <c r="D196" s="340" t="s">
        <v>251</v>
      </c>
      <c r="E196" s="345">
        <v>1731127</v>
      </c>
      <c r="F196" s="304">
        <v>29094</v>
      </c>
      <c r="G196" s="303">
        <f>'2026 Sum_Fall Order Form V9'!$Q$23</f>
        <v>0</v>
      </c>
      <c r="H196" s="303">
        <f>'2026 Sum_Fall Order Form V9'!$Q$23</f>
        <v>0</v>
      </c>
      <c r="I196" s="304">
        <f>'2026 Sum_Fall Order Form V9'!$Q$161</f>
        <v>0</v>
      </c>
      <c r="K196" s="303">
        <f>'2026 Sum_Fall Order Form V9'!$T$23</f>
        <v>0</v>
      </c>
      <c r="L196" s="303">
        <f>'2026 Sum_Fall Order Form V9'!$T$23</f>
        <v>0</v>
      </c>
      <c r="M196" s="304">
        <f>'2026 Sum_Fall Order Form V9'!$T$161</f>
        <v>0</v>
      </c>
      <c r="O196" s="303">
        <f>'2026 Sum_Fall Order Form V9'!$W$23</f>
        <v>0</v>
      </c>
      <c r="P196" s="303">
        <f>'2026 Sum_Fall Order Form V9'!$W$23</f>
        <v>0</v>
      </c>
      <c r="Q196" s="304">
        <f>'2026 Sum_Fall Order Form V9'!$W$161</f>
        <v>0</v>
      </c>
      <c r="S196" s="303">
        <f>'2026 Sum_Fall Order Form V9'!$Z$23</f>
        <v>0</v>
      </c>
      <c r="T196" s="303">
        <f>'2026 Sum_Fall Order Form V9'!$Z$23</f>
        <v>0</v>
      </c>
      <c r="U196" s="304">
        <f>'2026 Sum_Fall Order Form V9'!$Z$161</f>
        <v>0</v>
      </c>
      <c r="W196" s="305">
        <f>'2026 Sum_Fall Order Form V9'!$K$161</f>
        <v>46174</v>
      </c>
      <c r="X196" s="305">
        <f>'2026 Sum_Fall Order Form V9'!$N$161</f>
        <v>46223</v>
      </c>
      <c r="Z196" s="304">
        <f>'2026 Sum_Fall Order Form V9'!$BT$161</f>
        <v>23</v>
      </c>
    </row>
    <row r="197" spans="1:26">
      <c r="A197" s="304">
        <v>196</v>
      </c>
      <c r="C197" s="302">
        <f>'2026 Sum_Fall Order Form V9'!$F$18</f>
        <v>0</v>
      </c>
      <c r="D197" s="340" t="s">
        <v>251</v>
      </c>
      <c r="E197" s="343" t="s">
        <v>590</v>
      </c>
      <c r="F197" s="304">
        <v>29245</v>
      </c>
      <c r="G197" s="303">
        <f>'2026 Sum_Fall Order Form V9'!$Q$23</f>
        <v>0</v>
      </c>
      <c r="H197" s="303">
        <f>'2026 Sum_Fall Order Form V9'!$Q$23</f>
        <v>0</v>
      </c>
      <c r="I197" s="304">
        <f>'2026 Sum_Fall Order Form V9'!$R$161</f>
        <v>0</v>
      </c>
      <c r="K197" s="303">
        <f>'2026 Sum_Fall Order Form V9'!$T$23</f>
        <v>0</v>
      </c>
      <c r="L197" s="303">
        <f>'2026 Sum_Fall Order Form V9'!$T$23</f>
        <v>0</v>
      </c>
      <c r="M197" s="304">
        <f>'2026 Sum_Fall Order Form V9'!$U$161</f>
        <v>0</v>
      </c>
      <c r="O197" s="303">
        <f>'2026 Sum_Fall Order Form V9'!$W$23</f>
        <v>0</v>
      </c>
      <c r="P197" s="303">
        <f>'2026 Sum_Fall Order Form V9'!$W$23</f>
        <v>0</v>
      </c>
      <c r="Q197" s="304">
        <f>'2026 Sum_Fall Order Form V9'!$X$161</f>
        <v>0</v>
      </c>
      <c r="S197" s="303">
        <f>'2026 Sum_Fall Order Form V9'!$Z$23</f>
        <v>0</v>
      </c>
      <c r="T197" s="303">
        <f>'2026 Sum_Fall Order Form V9'!$Z$23</f>
        <v>0</v>
      </c>
      <c r="U197" s="304">
        <f>'2026 Sum_Fall Order Form V9'!$AA$161</f>
        <v>0</v>
      </c>
      <c r="W197" s="305"/>
      <c r="X197" s="305"/>
      <c r="Z197" s="304"/>
    </row>
    <row r="198" spans="1:26">
      <c r="A198" s="304">
        <v>197</v>
      </c>
      <c r="C198" s="302">
        <f>'2026 Sum_Fall Order Form V9'!$F$18</f>
        <v>0</v>
      </c>
      <c r="D198" s="340" t="s">
        <v>252</v>
      </c>
      <c r="E198" s="345">
        <v>1731137</v>
      </c>
      <c r="F198" s="304">
        <v>29095</v>
      </c>
      <c r="G198" s="303">
        <f>'2026 Sum_Fall Order Form V9'!$Q$23</f>
        <v>0</v>
      </c>
      <c r="H198" s="303">
        <f>'2026 Sum_Fall Order Form V9'!$Q$23</f>
        <v>0</v>
      </c>
      <c r="I198" s="304">
        <f>'2026 Sum_Fall Order Form V9'!$Q$162</f>
        <v>0</v>
      </c>
      <c r="J198" s="304"/>
      <c r="K198" s="303">
        <f>'2026 Sum_Fall Order Form V9'!$T$23</f>
        <v>0</v>
      </c>
      <c r="L198" s="303">
        <f>'2026 Sum_Fall Order Form V9'!$T$23</f>
        <v>0</v>
      </c>
      <c r="M198" s="304">
        <f>'2026 Sum_Fall Order Form V9'!$T$162</f>
        <v>0</v>
      </c>
      <c r="N198" s="304"/>
      <c r="O198" s="303">
        <f>'2026 Sum_Fall Order Form V9'!$W$23</f>
        <v>0</v>
      </c>
      <c r="P198" s="303">
        <f>'2026 Sum_Fall Order Form V9'!$W$23</f>
        <v>0</v>
      </c>
      <c r="Q198" s="304">
        <f>'2026 Sum_Fall Order Form V9'!$W$162</f>
        <v>0</v>
      </c>
      <c r="R198" s="304"/>
      <c r="S198" s="303">
        <f>'2026 Sum_Fall Order Form V9'!$Z$23</f>
        <v>0</v>
      </c>
      <c r="T198" s="303">
        <f>'2026 Sum_Fall Order Form V9'!$Z$23</f>
        <v>0</v>
      </c>
      <c r="U198" s="304">
        <f>'2026 Sum_Fall Order Form V9'!$Z$162</f>
        <v>0</v>
      </c>
      <c r="V198" s="304"/>
      <c r="W198" s="305">
        <f>'2026 Sum_Fall Order Form V9'!$K$162</f>
        <v>46174</v>
      </c>
      <c r="X198" s="305">
        <f>'2026 Sum_Fall Order Form V9'!$N$162</f>
        <v>46223</v>
      </c>
      <c r="Z198" s="304">
        <f>'2026 Sum_Fall Order Form V9'!$BT$162</f>
        <v>19</v>
      </c>
    </row>
    <row r="199" spans="1:26">
      <c r="A199" s="304">
        <v>198</v>
      </c>
      <c r="C199" s="302">
        <f>'2026 Sum_Fall Order Form V9'!$F$18</f>
        <v>0</v>
      </c>
      <c r="D199" s="340" t="s">
        <v>252</v>
      </c>
      <c r="E199" s="343" t="s">
        <v>591</v>
      </c>
      <c r="F199" s="304">
        <v>29246</v>
      </c>
      <c r="G199" s="303">
        <f>'2026 Sum_Fall Order Form V9'!$Q$23</f>
        <v>0</v>
      </c>
      <c r="H199" s="303">
        <f>'2026 Sum_Fall Order Form V9'!$Q$23</f>
        <v>0</v>
      </c>
      <c r="I199" s="304">
        <f>'2026 Sum_Fall Order Form V9'!$R$162</f>
        <v>0</v>
      </c>
      <c r="J199" s="304"/>
      <c r="K199" s="303">
        <f>'2026 Sum_Fall Order Form V9'!$T$23</f>
        <v>0</v>
      </c>
      <c r="L199" s="303">
        <f>'2026 Sum_Fall Order Form V9'!$T$23</f>
        <v>0</v>
      </c>
      <c r="M199" s="304">
        <f>'2026 Sum_Fall Order Form V9'!$U$162</f>
        <v>0</v>
      </c>
      <c r="N199" s="304"/>
      <c r="O199" s="303">
        <f>'2026 Sum_Fall Order Form V9'!$W$23</f>
        <v>0</v>
      </c>
      <c r="P199" s="303">
        <f>'2026 Sum_Fall Order Form V9'!$W$23</f>
        <v>0</v>
      </c>
      <c r="Q199" s="304">
        <f>'2026 Sum_Fall Order Form V9'!$X$162</f>
        <v>0</v>
      </c>
      <c r="R199" s="304"/>
      <c r="S199" s="303">
        <f>'2026 Sum_Fall Order Form V9'!$Z$23</f>
        <v>0</v>
      </c>
      <c r="T199" s="303">
        <f>'2026 Sum_Fall Order Form V9'!$Z$23</f>
        <v>0</v>
      </c>
      <c r="U199" s="304">
        <f>'2026 Sum_Fall Order Form V9'!$AA$162</f>
        <v>0</v>
      </c>
      <c r="V199" s="304"/>
      <c r="W199" s="305"/>
      <c r="X199" s="305"/>
      <c r="Z199" s="304"/>
    </row>
    <row r="200" spans="1:26">
      <c r="A200" s="304">
        <v>199</v>
      </c>
      <c r="C200" s="302">
        <f>'2026 Sum_Fall Order Form V9'!$F$18</f>
        <v>0</v>
      </c>
      <c r="D200" s="340" t="s">
        <v>253</v>
      </c>
      <c r="E200" s="345">
        <v>1731117</v>
      </c>
      <c r="F200" s="304">
        <v>26699</v>
      </c>
      <c r="G200" s="303">
        <f>'2026 Sum_Fall Order Form V9'!$Q$23</f>
        <v>0</v>
      </c>
      <c r="H200" s="303">
        <f>'2026 Sum_Fall Order Form V9'!$Q$23</f>
        <v>0</v>
      </c>
      <c r="I200" s="304">
        <f>'2026 Sum_Fall Order Form V9'!$Q$163</f>
        <v>0</v>
      </c>
      <c r="J200" s="304"/>
      <c r="K200" s="303">
        <f>'2026 Sum_Fall Order Form V9'!$T$23</f>
        <v>0</v>
      </c>
      <c r="L200" s="303">
        <f>'2026 Sum_Fall Order Form V9'!$T$23</f>
        <v>0</v>
      </c>
      <c r="M200" s="304">
        <f>'2026 Sum_Fall Order Form V9'!$T$163</f>
        <v>0</v>
      </c>
      <c r="N200" s="304"/>
      <c r="O200" s="303">
        <f>'2026 Sum_Fall Order Form V9'!$W$23</f>
        <v>0</v>
      </c>
      <c r="P200" s="303">
        <f>'2026 Sum_Fall Order Form V9'!$W$23</f>
        <v>0</v>
      </c>
      <c r="Q200" s="304">
        <f>'2026 Sum_Fall Order Form V9'!$W$163</f>
        <v>0</v>
      </c>
      <c r="R200" s="304"/>
      <c r="S200" s="303">
        <f>'2026 Sum_Fall Order Form V9'!$Z$23</f>
        <v>0</v>
      </c>
      <c r="T200" s="303">
        <f>'2026 Sum_Fall Order Form V9'!$Z$23</f>
        <v>0</v>
      </c>
      <c r="U200" s="304">
        <f>'2026 Sum_Fall Order Form V9'!$Z$163</f>
        <v>0</v>
      </c>
      <c r="V200" s="304"/>
      <c r="W200" s="305">
        <f>'2026 Sum_Fall Order Form V9'!$K$163</f>
        <v>46174</v>
      </c>
      <c r="X200" s="305">
        <f>'2026 Sum_Fall Order Form V9'!$N$163</f>
        <v>46223</v>
      </c>
      <c r="Z200" s="304">
        <f>'2026 Sum_Fall Order Form V9'!$BT$163</f>
        <v>11</v>
      </c>
    </row>
    <row r="201" spans="1:26">
      <c r="A201" s="304">
        <v>200</v>
      </c>
      <c r="C201" s="302">
        <f>'2026 Sum_Fall Order Form V9'!$F$18</f>
        <v>0</v>
      </c>
      <c r="D201" s="340" t="s">
        <v>253</v>
      </c>
      <c r="E201" s="343" t="s">
        <v>592</v>
      </c>
      <c r="F201" s="304">
        <v>26751</v>
      </c>
      <c r="G201" s="303">
        <f>'2026 Sum_Fall Order Form V9'!$Q$23</f>
        <v>0</v>
      </c>
      <c r="H201" s="303">
        <f>'2026 Sum_Fall Order Form V9'!$Q$23</f>
        <v>0</v>
      </c>
      <c r="I201" s="304">
        <f>'2026 Sum_Fall Order Form V9'!$R$163</f>
        <v>0</v>
      </c>
      <c r="J201" s="304"/>
      <c r="K201" s="303">
        <f>'2026 Sum_Fall Order Form V9'!$T$23</f>
        <v>0</v>
      </c>
      <c r="L201" s="303">
        <f>'2026 Sum_Fall Order Form V9'!$T$23</f>
        <v>0</v>
      </c>
      <c r="M201" s="304">
        <f>'2026 Sum_Fall Order Form V9'!$U$163</f>
        <v>0</v>
      </c>
      <c r="N201" s="304"/>
      <c r="O201" s="303">
        <f>'2026 Sum_Fall Order Form V9'!$W$23</f>
        <v>0</v>
      </c>
      <c r="P201" s="303">
        <f>'2026 Sum_Fall Order Form V9'!$W$23</f>
        <v>0</v>
      </c>
      <c r="Q201" s="304">
        <f>'2026 Sum_Fall Order Form V9'!$X$163</f>
        <v>0</v>
      </c>
      <c r="R201" s="304"/>
      <c r="S201" s="303">
        <f>'2026 Sum_Fall Order Form V9'!$Z$23</f>
        <v>0</v>
      </c>
      <c r="T201" s="303">
        <f>'2026 Sum_Fall Order Form V9'!$Z$23</f>
        <v>0</v>
      </c>
      <c r="U201" s="304">
        <f>'2026 Sum_Fall Order Form V9'!$AA$163</f>
        <v>0</v>
      </c>
      <c r="V201" s="304"/>
      <c r="W201" s="305"/>
      <c r="X201" s="305"/>
      <c r="Z201" s="304"/>
    </row>
    <row r="202" spans="1:26">
      <c r="A202" s="304">
        <v>201</v>
      </c>
      <c r="C202" s="302">
        <f>'2026 Sum_Fall Order Form V9'!$F$18</f>
        <v>0</v>
      </c>
      <c r="D202" s="340" t="s">
        <v>254</v>
      </c>
      <c r="E202" s="345">
        <v>1731807</v>
      </c>
      <c r="F202" s="304">
        <v>18148</v>
      </c>
      <c r="G202" s="303">
        <f>'2026 Sum_Fall Order Form V9'!$Q$23</f>
        <v>0</v>
      </c>
      <c r="H202" s="303">
        <f>'2026 Sum_Fall Order Form V9'!$Q$23</f>
        <v>0</v>
      </c>
      <c r="I202" s="304">
        <f>'2026 Sum_Fall Order Form V9'!$Q$164</f>
        <v>0</v>
      </c>
      <c r="J202" s="304"/>
      <c r="K202" s="303">
        <f>'2026 Sum_Fall Order Form V9'!$T$23</f>
        <v>0</v>
      </c>
      <c r="L202" s="303">
        <f>'2026 Sum_Fall Order Form V9'!$T$23</f>
        <v>0</v>
      </c>
      <c r="M202" s="304">
        <f>'2026 Sum_Fall Order Form V9'!$T$164</f>
        <v>0</v>
      </c>
      <c r="N202" s="304"/>
      <c r="O202" s="303">
        <f>'2026 Sum_Fall Order Form V9'!$W$23</f>
        <v>0</v>
      </c>
      <c r="P202" s="303">
        <f>'2026 Sum_Fall Order Form V9'!$W$23</f>
        <v>0</v>
      </c>
      <c r="Q202" s="304">
        <f>'2026 Sum_Fall Order Form V9'!$W$164</f>
        <v>0</v>
      </c>
      <c r="R202" s="304"/>
      <c r="S202" s="303">
        <f>'2026 Sum_Fall Order Form V9'!$Z$23</f>
        <v>0</v>
      </c>
      <c r="T202" s="303">
        <f>'2026 Sum_Fall Order Form V9'!$Z$23</f>
        <v>0</v>
      </c>
      <c r="U202" s="304">
        <f>'2026 Sum_Fall Order Form V9'!$Z$164</f>
        <v>0</v>
      </c>
      <c r="V202" s="304"/>
      <c r="W202" s="305">
        <f>'2026 Sum_Fall Order Form V9'!$K$164</f>
        <v>46174</v>
      </c>
      <c r="X202" s="305">
        <f>'2026 Sum_Fall Order Form V9'!$N$164</f>
        <v>46223</v>
      </c>
      <c r="Z202" s="304">
        <f>'2026 Sum_Fall Order Form V9'!$BT$164</f>
        <v>29</v>
      </c>
    </row>
    <row r="203" spans="1:26">
      <c r="A203" s="304">
        <v>202</v>
      </c>
      <c r="C203" s="302">
        <f>'2026 Sum_Fall Order Form V9'!$F$18</f>
        <v>0</v>
      </c>
      <c r="D203" s="340" t="s">
        <v>254</v>
      </c>
      <c r="E203" s="343" t="s">
        <v>593</v>
      </c>
      <c r="F203" s="304">
        <v>18147</v>
      </c>
      <c r="G203" s="303">
        <f>'2026 Sum_Fall Order Form V9'!$Q$23</f>
        <v>0</v>
      </c>
      <c r="H203" s="303">
        <f>'2026 Sum_Fall Order Form V9'!$Q$23</f>
        <v>0</v>
      </c>
      <c r="I203" s="304">
        <f>'2026 Sum_Fall Order Form V9'!$R$164</f>
        <v>0</v>
      </c>
      <c r="J203" s="304"/>
      <c r="K203" s="303">
        <f>'2026 Sum_Fall Order Form V9'!$T$23</f>
        <v>0</v>
      </c>
      <c r="L203" s="303">
        <f>'2026 Sum_Fall Order Form V9'!$T$23</f>
        <v>0</v>
      </c>
      <c r="M203" s="304">
        <f>'2026 Sum_Fall Order Form V9'!$U$164</f>
        <v>0</v>
      </c>
      <c r="N203" s="304"/>
      <c r="O203" s="303">
        <f>'2026 Sum_Fall Order Form V9'!$W$23</f>
        <v>0</v>
      </c>
      <c r="P203" s="303">
        <f>'2026 Sum_Fall Order Form V9'!$W$23</f>
        <v>0</v>
      </c>
      <c r="Q203" s="304">
        <f>'2026 Sum_Fall Order Form V9'!$X$164</f>
        <v>0</v>
      </c>
      <c r="R203" s="304"/>
      <c r="S203" s="303">
        <f>'2026 Sum_Fall Order Form V9'!$Z$23</f>
        <v>0</v>
      </c>
      <c r="T203" s="303">
        <f>'2026 Sum_Fall Order Form V9'!$Z$23</f>
        <v>0</v>
      </c>
      <c r="U203" s="304">
        <f>'2026 Sum_Fall Order Form V9'!$AA$164</f>
        <v>0</v>
      </c>
      <c r="V203" s="304"/>
      <c r="W203" s="305"/>
      <c r="X203" s="305"/>
      <c r="Z203" s="304"/>
    </row>
    <row r="204" spans="1:26">
      <c r="A204" s="304">
        <v>203</v>
      </c>
      <c r="C204" s="302">
        <f>'2026 Sum_Fall Order Form V9'!$F$18</f>
        <v>0</v>
      </c>
      <c r="D204" s="340" t="s">
        <v>255</v>
      </c>
      <c r="E204" s="345">
        <v>1731277</v>
      </c>
      <c r="F204" s="304">
        <v>18141</v>
      </c>
      <c r="G204" s="303">
        <f>'2026 Sum_Fall Order Form V9'!$Q$23</f>
        <v>0</v>
      </c>
      <c r="H204" s="303">
        <f>'2026 Sum_Fall Order Form V9'!$Q$23</f>
        <v>0</v>
      </c>
      <c r="I204" s="304">
        <f>'2026 Sum_Fall Order Form V9'!$Q$165</f>
        <v>0</v>
      </c>
      <c r="J204" s="304"/>
      <c r="K204" s="303">
        <f>'2026 Sum_Fall Order Form V9'!$T$23</f>
        <v>0</v>
      </c>
      <c r="L204" s="303">
        <f>'2026 Sum_Fall Order Form V9'!$T$23</f>
        <v>0</v>
      </c>
      <c r="M204" s="304">
        <f>'2026 Sum_Fall Order Form V9'!$T$165</f>
        <v>0</v>
      </c>
      <c r="N204" s="304"/>
      <c r="O204" s="303">
        <f>'2026 Sum_Fall Order Form V9'!$W$23</f>
        <v>0</v>
      </c>
      <c r="P204" s="303">
        <f>'2026 Sum_Fall Order Form V9'!$W$23</f>
        <v>0</v>
      </c>
      <c r="Q204" s="304">
        <f>'2026 Sum_Fall Order Form V9'!$W$165</f>
        <v>0</v>
      </c>
      <c r="R204" s="304"/>
      <c r="S204" s="303">
        <f>'2026 Sum_Fall Order Form V9'!$Z$23</f>
        <v>0</v>
      </c>
      <c r="T204" s="303">
        <f>'2026 Sum_Fall Order Form V9'!$Z$23</f>
        <v>0</v>
      </c>
      <c r="U204" s="304">
        <f>'2026 Sum_Fall Order Form V9'!$Z$165</f>
        <v>0</v>
      </c>
      <c r="V204" s="304"/>
      <c r="W204" s="305">
        <f>'2026 Sum_Fall Order Form V9'!$K$165</f>
        <v>46174</v>
      </c>
      <c r="X204" s="305">
        <f>'2026 Sum_Fall Order Form V9'!$N$165</f>
        <v>46223</v>
      </c>
      <c r="Z204" s="304" t="str">
        <f>'2026 Sum_Fall Order Form V9'!$BT$165</f>
        <v>S/O</v>
      </c>
    </row>
    <row r="205" spans="1:26">
      <c r="A205" s="304">
        <v>204</v>
      </c>
      <c r="C205" s="302">
        <f>'2026 Sum_Fall Order Form V9'!$F$18</f>
        <v>0</v>
      </c>
      <c r="D205" s="340" t="s">
        <v>255</v>
      </c>
      <c r="E205" s="343" t="s">
        <v>594</v>
      </c>
      <c r="F205" s="304">
        <v>18142</v>
      </c>
      <c r="G205" s="303">
        <f>'2026 Sum_Fall Order Form V9'!$Q$23</f>
        <v>0</v>
      </c>
      <c r="H205" s="303">
        <f>'2026 Sum_Fall Order Form V9'!$Q$23</f>
        <v>0</v>
      </c>
      <c r="I205" s="304">
        <f>'2026 Sum_Fall Order Form V9'!$R$165</f>
        <v>0</v>
      </c>
      <c r="J205" s="304"/>
      <c r="K205" s="303">
        <f>'2026 Sum_Fall Order Form V9'!$T$23</f>
        <v>0</v>
      </c>
      <c r="L205" s="303">
        <f>'2026 Sum_Fall Order Form V9'!$T$23</f>
        <v>0</v>
      </c>
      <c r="M205" s="304">
        <f>'2026 Sum_Fall Order Form V9'!$U$165</f>
        <v>0</v>
      </c>
      <c r="N205" s="304"/>
      <c r="O205" s="303">
        <f>'2026 Sum_Fall Order Form V9'!$W$23</f>
        <v>0</v>
      </c>
      <c r="P205" s="303">
        <f>'2026 Sum_Fall Order Form V9'!$W$23</f>
        <v>0</v>
      </c>
      <c r="Q205" s="304">
        <f>'2026 Sum_Fall Order Form V9'!$X$165</f>
        <v>0</v>
      </c>
      <c r="R205" s="304"/>
      <c r="S205" s="303">
        <f>'2026 Sum_Fall Order Form V9'!$Z$23</f>
        <v>0</v>
      </c>
      <c r="T205" s="303">
        <f>'2026 Sum_Fall Order Form V9'!$Z$23</f>
        <v>0</v>
      </c>
      <c r="U205" s="304">
        <f>'2026 Sum_Fall Order Form V9'!$AA$165</f>
        <v>0</v>
      </c>
      <c r="V205" s="304"/>
      <c r="W205" s="305"/>
      <c r="X205" s="305"/>
      <c r="Z205" s="304"/>
    </row>
    <row r="206" spans="1:26">
      <c r="A206" s="304">
        <v>205</v>
      </c>
      <c r="C206" s="302">
        <f>'2026 Sum_Fall Order Form V9'!$F$18</f>
        <v>0</v>
      </c>
      <c r="D206" s="340" t="s">
        <v>258</v>
      </c>
      <c r="E206" s="345">
        <v>1731327</v>
      </c>
      <c r="F206" s="304">
        <v>18143</v>
      </c>
      <c r="G206" s="303">
        <f>'2026 Sum_Fall Order Form V9'!$Q$23</f>
        <v>0</v>
      </c>
      <c r="H206" s="303">
        <f>'2026 Sum_Fall Order Form V9'!$Q$23</f>
        <v>0</v>
      </c>
      <c r="I206" s="304">
        <f>'2026 Sum_Fall Order Form V9'!$Q$167</f>
        <v>0</v>
      </c>
      <c r="J206" s="304"/>
      <c r="K206" s="303">
        <f>'2026 Sum_Fall Order Form V9'!$T$23</f>
        <v>0</v>
      </c>
      <c r="L206" s="303">
        <f>'2026 Sum_Fall Order Form V9'!$T$23</f>
        <v>0</v>
      </c>
      <c r="M206" s="304">
        <f>'2026 Sum_Fall Order Form V9'!$T$167</f>
        <v>0</v>
      </c>
      <c r="N206" s="304"/>
      <c r="O206" s="303">
        <f>'2026 Sum_Fall Order Form V9'!$W$23</f>
        <v>0</v>
      </c>
      <c r="P206" s="303">
        <f>'2026 Sum_Fall Order Form V9'!$W$23</f>
        <v>0</v>
      </c>
      <c r="Q206" s="304">
        <f>'2026 Sum_Fall Order Form V9'!$W$167</f>
        <v>0</v>
      </c>
      <c r="R206" s="304"/>
      <c r="S206" s="303">
        <f>'2026 Sum_Fall Order Form V9'!$Z$23</f>
        <v>0</v>
      </c>
      <c r="T206" s="303">
        <f>'2026 Sum_Fall Order Form V9'!$Z$23</f>
        <v>0</v>
      </c>
      <c r="U206" s="304">
        <f>'2026 Sum_Fall Order Form V9'!$Z$167</f>
        <v>0</v>
      </c>
      <c r="V206" s="304"/>
      <c r="W206" s="305">
        <f>'2026 Sum_Fall Order Form V9'!$K$167</f>
        <v>46174</v>
      </c>
      <c r="X206" s="305">
        <f>'2026 Sum_Fall Order Form V9'!$N$167</f>
        <v>46223</v>
      </c>
      <c r="Z206" s="304">
        <f>'2026 Sum_Fall Order Form V9'!$BT$167</f>
        <v>6</v>
      </c>
    </row>
    <row r="207" spans="1:26">
      <c r="A207" s="304">
        <v>206</v>
      </c>
      <c r="C207" s="302">
        <f>'2026 Sum_Fall Order Form V9'!$F$18</f>
        <v>0</v>
      </c>
      <c r="D207" s="340" t="s">
        <v>258</v>
      </c>
      <c r="E207" s="343" t="s">
        <v>595</v>
      </c>
      <c r="F207" s="304">
        <v>18144</v>
      </c>
      <c r="G207" s="303">
        <f>'2026 Sum_Fall Order Form V9'!$Q$23</f>
        <v>0</v>
      </c>
      <c r="H207" s="303">
        <f>'2026 Sum_Fall Order Form V9'!$Q$23</f>
        <v>0</v>
      </c>
      <c r="I207" s="304">
        <f>'2026 Sum_Fall Order Form V9'!$R$167</f>
        <v>0</v>
      </c>
      <c r="J207" s="304"/>
      <c r="K207" s="303">
        <f>'2026 Sum_Fall Order Form V9'!$T$23</f>
        <v>0</v>
      </c>
      <c r="L207" s="303">
        <f>'2026 Sum_Fall Order Form V9'!$T$23</f>
        <v>0</v>
      </c>
      <c r="M207" s="304">
        <f>'2026 Sum_Fall Order Form V9'!$U$167</f>
        <v>0</v>
      </c>
      <c r="N207" s="304"/>
      <c r="O207" s="303">
        <f>'2026 Sum_Fall Order Form V9'!$W$23</f>
        <v>0</v>
      </c>
      <c r="P207" s="303">
        <f>'2026 Sum_Fall Order Form V9'!$W$23</f>
        <v>0</v>
      </c>
      <c r="Q207" s="304">
        <f>'2026 Sum_Fall Order Form V9'!$X$167</f>
        <v>0</v>
      </c>
      <c r="R207" s="304"/>
      <c r="S207" s="303">
        <f>'2026 Sum_Fall Order Form V9'!$Z$23</f>
        <v>0</v>
      </c>
      <c r="T207" s="303">
        <f>'2026 Sum_Fall Order Form V9'!$Z$23</f>
        <v>0</v>
      </c>
      <c r="U207" s="304">
        <f>'2026 Sum_Fall Order Form V9'!$AA$167</f>
        <v>0</v>
      </c>
      <c r="V207" s="304"/>
      <c r="W207" s="305"/>
      <c r="X207" s="305"/>
      <c r="Z207" s="304"/>
    </row>
    <row r="208" spans="1:26">
      <c r="A208" s="304">
        <v>207</v>
      </c>
      <c r="C208" s="302">
        <f>'2026 Sum_Fall Order Form V9'!$F$18</f>
        <v>0</v>
      </c>
      <c r="D208" s="340" t="s">
        <v>260</v>
      </c>
      <c r="E208" s="345">
        <v>1731367</v>
      </c>
      <c r="F208" s="304">
        <v>25735</v>
      </c>
      <c r="G208" s="303">
        <f>'2026 Sum_Fall Order Form V9'!$Q$23</f>
        <v>0</v>
      </c>
      <c r="H208" s="303">
        <f>'2026 Sum_Fall Order Form V9'!$Q$23</f>
        <v>0</v>
      </c>
      <c r="I208" s="304">
        <f>'2026 Sum_Fall Order Form V9'!$Q$168</f>
        <v>0</v>
      </c>
      <c r="J208" s="304"/>
      <c r="K208" s="303">
        <f>'2026 Sum_Fall Order Form V9'!$T$23</f>
        <v>0</v>
      </c>
      <c r="L208" s="303">
        <f>'2026 Sum_Fall Order Form V9'!$T$23</f>
        <v>0</v>
      </c>
      <c r="M208" s="304">
        <f>'2026 Sum_Fall Order Form V9'!$T$168</f>
        <v>0</v>
      </c>
      <c r="N208" s="304"/>
      <c r="O208" s="303">
        <f>'2026 Sum_Fall Order Form V9'!$W$23</f>
        <v>0</v>
      </c>
      <c r="P208" s="303">
        <f>'2026 Sum_Fall Order Form V9'!$W$23</f>
        <v>0</v>
      </c>
      <c r="Q208" s="304">
        <f>'2026 Sum_Fall Order Form V9'!$W$168</f>
        <v>0</v>
      </c>
      <c r="R208" s="304"/>
      <c r="S208" s="303">
        <f>'2026 Sum_Fall Order Form V9'!$Z$23</f>
        <v>0</v>
      </c>
      <c r="T208" s="303">
        <f>'2026 Sum_Fall Order Form V9'!$Z$23</f>
        <v>0</v>
      </c>
      <c r="U208" s="304">
        <f>'2026 Sum_Fall Order Form V9'!$Z$168</f>
        <v>0</v>
      </c>
      <c r="V208" s="304"/>
      <c r="W208" s="305">
        <f>'2026 Sum_Fall Order Form V9'!$K$168</f>
        <v>46174</v>
      </c>
      <c r="X208" s="305">
        <f>'2026 Sum_Fall Order Form V9'!$N$168</f>
        <v>46223</v>
      </c>
      <c r="Z208" s="304">
        <f>'2026 Sum_Fall Order Form V9'!$BT$168</f>
        <v>2</v>
      </c>
    </row>
    <row r="209" spans="1:26">
      <c r="A209" s="304">
        <v>208</v>
      </c>
      <c r="C209" s="302">
        <f>'2026 Sum_Fall Order Form V9'!$F$18</f>
        <v>0</v>
      </c>
      <c r="D209" s="340" t="s">
        <v>260</v>
      </c>
      <c r="E209" s="343" t="s">
        <v>596</v>
      </c>
      <c r="F209" s="304">
        <v>25824</v>
      </c>
      <c r="G209" s="303">
        <f>'2026 Sum_Fall Order Form V9'!$Q$23</f>
        <v>0</v>
      </c>
      <c r="H209" s="303">
        <f>'2026 Sum_Fall Order Form V9'!$Q$23</f>
        <v>0</v>
      </c>
      <c r="I209" s="304">
        <f>'2026 Sum_Fall Order Form V9'!$R$168</f>
        <v>0</v>
      </c>
      <c r="J209" s="304"/>
      <c r="K209" s="303">
        <f>'2026 Sum_Fall Order Form V9'!$T$23</f>
        <v>0</v>
      </c>
      <c r="L209" s="303">
        <f>'2026 Sum_Fall Order Form V9'!$T$23</f>
        <v>0</v>
      </c>
      <c r="M209" s="304">
        <f>'2026 Sum_Fall Order Form V9'!$U$168</f>
        <v>0</v>
      </c>
      <c r="N209" s="304"/>
      <c r="O209" s="303">
        <f>'2026 Sum_Fall Order Form V9'!$W$23</f>
        <v>0</v>
      </c>
      <c r="P209" s="303">
        <f>'2026 Sum_Fall Order Form V9'!$W$23</f>
        <v>0</v>
      </c>
      <c r="Q209" s="304">
        <f>'2026 Sum_Fall Order Form V9'!$X$168</f>
        <v>0</v>
      </c>
      <c r="R209" s="304"/>
      <c r="S209" s="303">
        <f>'2026 Sum_Fall Order Form V9'!$Z$23</f>
        <v>0</v>
      </c>
      <c r="T209" s="303">
        <f>'2026 Sum_Fall Order Form V9'!$Z$23</f>
        <v>0</v>
      </c>
      <c r="U209" s="304">
        <f>'2026 Sum_Fall Order Form V9'!$AA$168</f>
        <v>0</v>
      </c>
      <c r="V209" s="304"/>
      <c r="W209" s="305"/>
      <c r="X209" s="305"/>
      <c r="Z209" s="304"/>
    </row>
    <row r="210" spans="1:26">
      <c r="A210" s="304">
        <v>209</v>
      </c>
      <c r="C210" s="302">
        <f>'2026 Sum_Fall Order Form V9'!$F$18</f>
        <v>0</v>
      </c>
      <c r="D210" s="340" t="s">
        <v>262</v>
      </c>
      <c r="E210" s="345">
        <v>1731357</v>
      </c>
      <c r="F210" s="304">
        <v>21269</v>
      </c>
      <c r="G210" s="303">
        <f>'2026 Sum_Fall Order Form V9'!$Q$23</f>
        <v>0</v>
      </c>
      <c r="H210" s="303">
        <f>'2026 Sum_Fall Order Form V9'!$Q$23</f>
        <v>0</v>
      </c>
      <c r="I210" s="304">
        <f>'2026 Sum_Fall Order Form V9'!$Q$169</f>
        <v>0</v>
      </c>
      <c r="J210" s="304"/>
      <c r="K210" s="303">
        <f>'2026 Sum_Fall Order Form V9'!$T$23</f>
        <v>0</v>
      </c>
      <c r="L210" s="303">
        <f>'2026 Sum_Fall Order Form V9'!$T$23</f>
        <v>0</v>
      </c>
      <c r="M210" s="304">
        <f>'2026 Sum_Fall Order Form V9'!$T$169</f>
        <v>0</v>
      </c>
      <c r="N210" s="304"/>
      <c r="O210" s="303">
        <f>'2026 Sum_Fall Order Form V9'!$W$23</f>
        <v>0</v>
      </c>
      <c r="P210" s="303">
        <f>'2026 Sum_Fall Order Form V9'!$W$23</f>
        <v>0</v>
      </c>
      <c r="Q210" s="304">
        <f>'2026 Sum_Fall Order Form V9'!$W$169</f>
        <v>0</v>
      </c>
      <c r="R210" s="304"/>
      <c r="S210" s="303">
        <f>'2026 Sum_Fall Order Form V9'!$Z$23</f>
        <v>0</v>
      </c>
      <c r="T210" s="303">
        <f>'2026 Sum_Fall Order Form V9'!$Z$23</f>
        <v>0</v>
      </c>
      <c r="U210" s="304">
        <f>'2026 Sum_Fall Order Form V9'!$Z$169</f>
        <v>0</v>
      </c>
      <c r="V210" s="304"/>
      <c r="W210" s="305">
        <f>'2026 Sum_Fall Order Form V9'!$K$169</f>
        <v>46174</v>
      </c>
      <c r="X210" s="305">
        <f>'2026 Sum_Fall Order Form V9'!$N$169</f>
        <v>46223</v>
      </c>
      <c r="Z210" s="304">
        <f>'2026 Sum_Fall Order Form V9'!$BT$169</f>
        <v>8</v>
      </c>
    </row>
    <row r="211" spans="1:26">
      <c r="A211" s="304">
        <v>210</v>
      </c>
      <c r="C211" s="302">
        <f>'2026 Sum_Fall Order Form V9'!$F$18</f>
        <v>0</v>
      </c>
      <c r="D211" s="340" t="s">
        <v>262</v>
      </c>
      <c r="E211" s="343" t="s">
        <v>597</v>
      </c>
      <c r="F211" s="304">
        <v>21270</v>
      </c>
      <c r="G211" s="303">
        <f>'2026 Sum_Fall Order Form V9'!$Q$23</f>
        <v>0</v>
      </c>
      <c r="H211" s="303">
        <f>'2026 Sum_Fall Order Form V9'!$Q$23</f>
        <v>0</v>
      </c>
      <c r="I211" s="304">
        <f>'2026 Sum_Fall Order Form V9'!$R$169</f>
        <v>0</v>
      </c>
      <c r="J211" s="304"/>
      <c r="K211" s="303">
        <f>'2026 Sum_Fall Order Form V9'!$T$23</f>
        <v>0</v>
      </c>
      <c r="L211" s="303">
        <f>'2026 Sum_Fall Order Form V9'!$T$23</f>
        <v>0</v>
      </c>
      <c r="M211" s="304">
        <f>'2026 Sum_Fall Order Form V9'!$U$169</f>
        <v>0</v>
      </c>
      <c r="N211" s="304"/>
      <c r="O211" s="303">
        <f>'2026 Sum_Fall Order Form V9'!$W$23</f>
        <v>0</v>
      </c>
      <c r="P211" s="303">
        <f>'2026 Sum_Fall Order Form V9'!$W$23</f>
        <v>0</v>
      </c>
      <c r="Q211" s="304">
        <f>'2026 Sum_Fall Order Form V9'!$X$169</f>
        <v>0</v>
      </c>
      <c r="R211" s="304"/>
      <c r="S211" s="303">
        <f>'2026 Sum_Fall Order Form V9'!$Z$23</f>
        <v>0</v>
      </c>
      <c r="T211" s="303">
        <f>'2026 Sum_Fall Order Form V9'!$Z$23</f>
        <v>0</v>
      </c>
      <c r="U211" s="304">
        <f>'2026 Sum_Fall Order Form V9'!$AA$169</f>
        <v>0</v>
      </c>
      <c r="V211" s="304"/>
      <c r="W211" s="305"/>
      <c r="X211" s="305"/>
      <c r="Z211" s="304"/>
    </row>
    <row r="212" spans="1:26">
      <c r="A212" s="304">
        <v>211</v>
      </c>
      <c r="C212" s="302">
        <f>'2026 Sum_Fall Order Form V9'!$F$18</f>
        <v>0</v>
      </c>
      <c r="D212" s="340" t="s">
        <v>264</v>
      </c>
      <c r="E212" s="345">
        <v>1731407</v>
      </c>
      <c r="F212" s="304">
        <v>18146</v>
      </c>
      <c r="G212" s="303">
        <f>'2026 Sum_Fall Order Form V9'!$Q$23</f>
        <v>0</v>
      </c>
      <c r="H212" s="303">
        <f>'2026 Sum_Fall Order Form V9'!$Q$23</f>
        <v>0</v>
      </c>
      <c r="I212" s="304">
        <f>'2026 Sum_Fall Order Form V9'!$Q$170</f>
        <v>0</v>
      </c>
      <c r="J212" s="304"/>
      <c r="K212" s="303">
        <f>'2026 Sum_Fall Order Form V9'!$T$23</f>
        <v>0</v>
      </c>
      <c r="L212" s="303">
        <f>'2026 Sum_Fall Order Form V9'!$T$23</f>
        <v>0</v>
      </c>
      <c r="M212" s="304">
        <f>'2026 Sum_Fall Order Form V9'!$T$170</f>
        <v>0</v>
      </c>
      <c r="N212" s="304"/>
      <c r="O212" s="303">
        <f>'2026 Sum_Fall Order Form V9'!$W$23</f>
        <v>0</v>
      </c>
      <c r="P212" s="303">
        <f>'2026 Sum_Fall Order Form V9'!$W$23</f>
        <v>0</v>
      </c>
      <c r="Q212" s="304">
        <f>'2026 Sum_Fall Order Form V9'!$W$170</f>
        <v>0</v>
      </c>
      <c r="R212" s="304"/>
      <c r="S212" s="303">
        <f>'2026 Sum_Fall Order Form V9'!$Z$23</f>
        <v>0</v>
      </c>
      <c r="T212" s="303">
        <f>'2026 Sum_Fall Order Form V9'!$Z$23</f>
        <v>0</v>
      </c>
      <c r="U212" s="304">
        <f>'2026 Sum_Fall Order Form V9'!$Z$170</f>
        <v>0</v>
      </c>
      <c r="V212" s="304"/>
      <c r="W212" s="305">
        <f>'2026 Sum_Fall Order Form V9'!$K$170</f>
        <v>46174</v>
      </c>
      <c r="X212" s="305">
        <f>'2026 Sum_Fall Order Form V9'!$N$170</f>
        <v>46223</v>
      </c>
      <c r="Z212" s="304">
        <f>'2026 Sum_Fall Order Form V9'!$BT$170</f>
        <v>2</v>
      </c>
    </row>
    <row r="213" spans="1:26">
      <c r="A213" s="304">
        <v>212</v>
      </c>
      <c r="C213" s="302">
        <f>'2026 Sum_Fall Order Form V9'!$F$18</f>
        <v>0</v>
      </c>
      <c r="D213" s="340" t="s">
        <v>264</v>
      </c>
      <c r="E213" s="343" t="s">
        <v>598</v>
      </c>
      <c r="F213" s="304">
        <v>18145</v>
      </c>
      <c r="G213" s="303">
        <f>'2026 Sum_Fall Order Form V9'!$Q$23</f>
        <v>0</v>
      </c>
      <c r="H213" s="303">
        <f>'2026 Sum_Fall Order Form V9'!$Q$23</f>
        <v>0</v>
      </c>
      <c r="I213" s="304">
        <f>'2026 Sum_Fall Order Form V9'!$R$170</f>
        <v>0</v>
      </c>
      <c r="J213" s="304"/>
      <c r="K213" s="303">
        <f>'2026 Sum_Fall Order Form V9'!$T$23</f>
        <v>0</v>
      </c>
      <c r="L213" s="303">
        <f>'2026 Sum_Fall Order Form V9'!$T$23</f>
        <v>0</v>
      </c>
      <c r="M213" s="304">
        <f>'2026 Sum_Fall Order Form V9'!$U$170</f>
        <v>0</v>
      </c>
      <c r="N213" s="304"/>
      <c r="O213" s="303">
        <f>'2026 Sum_Fall Order Form V9'!$W$23</f>
        <v>0</v>
      </c>
      <c r="P213" s="303">
        <f>'2026 Sum_Fall Order Form V9'!$W$23</f>
        <v>0</v>
      </c>
      <c r="Q213" s="304">
        <f>'2026 Sum_Fall Order Form V9'!$X$170</f>
        <v>0</v>
      </c>
      <c r="R213" s="304"/>
      <c r="S213" s="303">
        <f>'2026 Sum_Fall Order Form V9'!$Z$23</f>
        <v>0</v>
      </c>
      <c r="T213" s="303">
        <f>'2026 Sum_Fall Order Form V9'!$Z$23</f>
        <v>0</v>
      </c>
      <c r="U213" s="304">
        <f>'2026 Sum_Fall Order Form V9'!$AA$170</f>
        <v>0</v>
      </c>
      <c r="V213" s="304"/>
      <c r="W213" s="305"/>
      <c r="X213" s="305"/>
      <c r="Z213" s="304"/>
    </row>
    <row r="214" spans="1:26">
      <c r="A214" s="304">
        <v>213</v>
      </c>
      <c r="C214" s="302">
        <f>'2026 Sum_Fall Order Form V9'!$F$18</f>
        <v>0</v>
      </c>
      <c r="D214" s="225" t="s">
        <v>266</v>
      </c>
      <c r="E214" s="345">
        <v>1731427</v>
      </c>
      <c r="F214" s="304">
        <v>18149</v>
      </c>
      <c r="G214" s="303">
        <f>'2026 Sum_Fall Order Form V9'!$Q$23</f>
        <v>0</v>
      </c>
      <c r="H214" s="303">
        <f>'2026 Sum_Fall Order Form V9'!$Q$23</f>
        <v>0</v>
      </c>
      <c r="I214" s="304">
        <f>'2026 Sum_Fall Order Form V9'!$Q$171</f>
        <v>0</v>
      </c>
      <c r="J214" s="304"/>
      <c r="K214" s="303">
        <f>'2026 Sum_Fall Order Form V9'!$T$23</f>
        <v>0</v>
      </c>
      <c r="L214" s="303">
        <f>'2026 Sum_Fall Order Form V9'!$T$23</f>
        <v>0</v>
      </c>
      <c r="M214" s="304">
        <f>'2026 Sum_Fall Order Form V9'!$T$171</f>
        <v>0</v>
      </c>
      <c r="N214" s="304"/>
      <c r="O214" s="303">
        <f>'2026 Sum_Fall Order Form V9'!$W$23</f>
        <v>0</v>
      </c>
      <c r="P214" s="303">
        <f>'2026 Sum_Fall Order Form V9'!$W$23</f>
        <v>0</v>
      </c>
      <c r="Q214" s="304">
        <f>'2026 Sum_Fall Order Form V9'!$W$171</f>
        <v>0</v>
      </c>
      <c r="R214" s="304"/>
      <c r="S214" s="303">
        <f>'2026 Sum_Fall Order Form V9'!$Z$23</f>
        <v>0</v>
      </c>
      <c r="T214" s="303">
        <f>'2026 Sum_Fall Order Form V9'!$Z$23</f>
        <v>0</v>
      </c>
      <c r="U214" s="304">
        <f>'2026 Sum_Fall Order Form V9'!$Z$171</f>
        <v>0</v>
      </c>
      <c r="V214" s="304"/>
      <c r="W214" s="305">
        <f>'2026 Sum_Fall Order Form V9'!$K$171</f>
        <v>46174</v>
      </c>
      <c r="X214" s="305">
        <f>'2026 Sum_Fall Order Form V9'!$N$171</f>
        <v>46223</v>
      </c>
      <c r="Z214" s="304" t="str">
        <f>'2026 Sum_Fall Order Form V9'!$BT$171</f>
        <v>S/O</v>
      </c>
    </row>
    <row r="215" spans="1:26">
      <c r="A215" s="304">
        <v>214</v>
      </c>
      <c r="C215" s="302">
        <f>'2026 Sum_Fall Order Form V9'!$F$18</f>
        <v>0</v>
      </c>
      <c r="D215" s="225" t="s">
        <v>266</v>
      </c>
      <c r="E215" s="343" t="s">
        <v>599</v>
      </c>
      <c r="F215" s="304">
        <v>18150</v>
      </c>
      <c r="G215" s="303">
        <f>'2026 Sum_Fall Order Form V9'!$Q$23</f>
        <v>0</v>
      </c>
      <c r="H215" s="303">
        <f>'2026 Sum_Fall Order Form V9'!$Q$23</f>
        <v>0</v>
      </c>
      <c r="I215" s="304">
        <f>'2026 Sum_Fall Order Form V9'!$R$171</f>
        <v>0</v>
      </c>
      <c r="J215" s="304"/>
      <c r="K215" s="303">
        <f>'2026 Sum_Fall Order Form V9'!$T$23</f>
        <v>0</v>
      </c>
      <c r="L215" s="303">
        <f>'2026 Sum_Fall Order Form V9'!$T$23</f>
        <v>0</v>
      </c>
      <c r="M215" s="304">
        <f>'2026 Sum_Fall Order Form V9'!$U$171</f>
        <v>0</v>
      </c>
      <c r="N215" s="304"/>
      <c r="O215" s="303">
        <f>'2026 Sum_Fall Order Form V9'!$W$23</f>
        <v>0</v>
      </c>
      <c r="P215" s="303">
        <f>'2026 Sum_Fall Order Form V9'!$W$23</f>
        <v>0</v>
      </c>
      <c r="Q215" s="304">
        <f>'2026 Sum_Fall Order Form V9'!$X$171</f>
        <v>0</v>
      </c>
      <c r="R215" s="304"/>
      <c r="S215" s="303">
        <f>'2026 Sum_Fall Order Form V9'!$Z$23</f>
        <v>0</v>
      </c>
      <c r="T215" s="303">
        <f>'2026 Sum_Fall Order Form V9'!$Z$23</f>
        <v>0</v>
      </c>
      <c r="U215" s="304">
        <f>'2026 Sum_Fall Order Form V9'!$AA$171</f>
        <v>0</v>
      </c>
      <c r="V215" s="304"/>
      <c r="W215" s="305"/>
      <c r="X215" s="305"/>
      <c r="Z215" s="304"/>
    </row>
    <row r="216" spans="1:26">
      <c r="A216" s="304">
        <v>215</v>
      </c>
      <c r="C216" s="302">
        <f>'2026 Sum_Fall Order Form V9'!$F$18</f>
        <v>0</v>
      </c>
      <c r="D216" s="340" t="s">
        <v>269</v>
      </c>
      <c r="E216" s="345">
        <v>1732147</v>
      </c>
      <c r="F216" s="304">
        <v>18155</v>
      </c>
      <c r="G216" s="303">
        <f>'2026 Sum_Fall Order Form V9'!$Q$23</f>
        <v>0</v>
      </c>
      <c r="H216" s="303">
        <f>'2026 Sum_Fall Order Form V9'!$Q$23</f>
        <v>0</v>
      </c>
      <c r="I216" s="304">
        <f>'2026 Sum_Fall Order Form V9'!$Q$173</f>
        <v>0</v>
      </c>
      <c r="J216" s="304"/>
      <c r="K216" s="303">
        <f>'2026 Sum_Fall Order Form V9'!$T$23</f>
        <v>0</v>
      </c>
      <c r="L216" s="303">
        <f>'2026 Sum_Fall Order Form V9'!$T$23</f>
        <v>0</v>
      </c>
      <c r="M216" s="304">
        <f>'2026 Sum_Fall Order Form V9'!$T$173</f>
        <v>0</v>
      </c>
      <c r="N216" s="304"/>
      <c r="O216" s="303">
        <f>'2026 Sum_Fall Order Form V9'!$W$23</f>
        <v>0</v>
      </c>
      <c r="P216" s="303">
        <f>'2026 Sum_Fall Order Form V9'!$W$23</f>
        <v>0</v>
      </c>
      <c r="Q216" s="304">
        <f>'2026 Sum_Fall Order Form V9'!$W$173</f>
        <v>0</v>
      </c>
      <c r="R216" s="304"/>
      <c r="S216" s="303">
        <f>'2026 Sum_Fall Order Form V9'!$Z$23</f>
        <v>0</v>
      </c>
      <c r="T216" s="303">
        <f>'2026 Sum_Fall Order Form V9'!$Z$23</f>
        <v>0</v>
      </c>
      <c r="U216" s="304">
        <f>'2026 Sum_Fall Order Form V9'!$Z$173</f>
        <v>0</v>
      </c>
      <c r="V216" s="304"/>
      <c r="W216" s="305">
        <f>'2026 Sum_Fall Order Form V9'!$K$173</f>
        <v>46174</v>
      </c>
      <c r="X216" s="305">
        <f>'2026 Sum_Fall Order Form V9'!$N$173</f>
        <v>46223</v>
      </c>
      <c r="Z216" s="304">
        <f>'2026 Sum_Fall Order Form V9'!$BT$173</f>
        <v>9</v>
      </c>
    </row>
    <row r="217" spans="1:26">
      <c r="A217" s="304">
        <v>216</v>
      </c>
      <c r="C217" s="302">
        <f>'2026 Sum_Fall Order Form V9'!$F$18</f>
        <v>0</v>
      </c>
      <c r="D217" s="340" t="s">
        <v>269</v>
      </c>
      <c r="E217" s="343" t="s">
        <v>600</v>
      </c>
      <c r="F217" s="304">
        <v>18156</v>
      </c>
      <c r="G217" s="303">
        <f>'2026 Sum_Fall Order Form V9'!$Q$23</f>
        <v>0</v>
      </c>
      <c r="H217" s="303">
        <f>'2026 Sum_Fall Order Form V9'!$Q$23</f>
        <v>0</v>
      </c>
      <c r="I217" s="304">
        <f>'2026 Sum_Fall Order Form V9'!$R$173</f>
        <v>0</v>
      </c>
      <c r="J217" s="304"/>
      <c r="K217" s="303">
        <f>'2026 Sum_Fall Order Form V9'!$T$23</f>
        <v>0</v>
      </c>
      <c r="L217" s="303">
        <f>'2026 Sum_Fall Order Form V9'!$T$23</f>
        <v>0</v>
      </c>
      <c r="M217" s="304">
        <f>'2026 Sum_Fall Order Form V9'!$U$173</f>
        <v>0</v>
      </c>
      <c r="N217" s="304"/>
      <c r="O217" s="303">
        <f>'2026 Sum_Fall Order Form V9'!$W$23</f>
        <v>0</v>
      </c>
      <c r="P217" s="303">
        <f>'2026 Sum_Fall Order Form V9'!$W$23</f>
        <v>0</v>
      </c>
      <c r="Q217" s="304">
        <f>'2026 Sum_Fall Order Form V9'!$X$173</f>
        <v>0</v>
      </c>
      <c r="R217" s="304"/>
      <c r="S217" s="303">
        <f>'2026 Sum_Fall Order Form V9'!$Z$23</f>
        <v>0</v>
      </c>
      <c r="T217" s="303">
        <f>'2026 Sum_Fall Order Form V9'!$Z$23</f>
        <v>0</v>
      </c>
      <c r="U217" s="304">
        <f>'2026 Sum_Fall Order Form V9'!$AA$173</f>
        <v>0</v>
      </c>
      <c r="V217" s="304"/>
      <c r="W217" s="305"/>
      <c r="X217" s="305"/>
      <c r="Z217" s="304"/>
    </row>
    <row r="218" spans="1:26">
      <c r="A218" s="304">
        <v>217</v>
      </c>
      <c r="C218" s="302">
        <f>'2026 Sum_Fall Order Form V9'!$F$18</f>
        <v>0</v>
      </c>
      <c r="D218" s="340" t="s">
        <v>271</v>
      </c>
      <c r="E218" s="345">
        <v>1732167</v>
      </c>
      <c r="F218" s="304">
        <v>18159</v>
      </c>
      <c r="G218" s="303">
        <f>'2026 Sum_Fall Order Form V9'!$Q$23</f>
        <v>0</v>
      </c>
      <c r="H218" s="303">
        <f>'2026 Sum_Fall Order Form V9'!$Q$23</f>
        <v>0</v>
      </c>
      <c r="I218" s="304">
        <f>'2026 Sum_Fall Order Form V9'!$Q$174</f>
        <v>0</v>
      </c>
      <c r="K218" s="303">
        <f>'2026 Sum_Fall Order Form V9'!$T$23</f>
        <v>0</v>
      </c>
      <c r="L218" s="303">
        <f>'2026 Sum_Fall Order Form V9'!$T$23</f>
        <v>0</v>
      </c>
      <c r="M218" s="304">
        <f>'2026 Sum_Fall Order Form V9'!$T$174</f>
        <v>0</v>
      </c>
      <c r="O218" s="303">
        <f>'2026 Sum_Fall Order Form V9'!$W$23</f>
        <v>0</v>
      </c>
      <c r="P218" s="303">
        <f>'2026 Sum_Fall Order Form V9'!$W$23</f>
        <v>0</v>
      </c>
      <c r="Q218" s="304">
        <f>'2026 Sum_Fall Order Form V9'!$W$174</f>
        <v>0</v>
      </c>
      <c r="S218" s="303">
        <f>'2026 Sum_Fall Order Form V9'!$Z$23</f>
        <v>0</v>
      </c>
      <c r="T218" s="303">
        <f>'2026 Sum_Fall Order Form V9'!$Z$23</f>
        <v>0</v>
      </c>
      <c r="U218" s="304">
        <f>'2026 Sum_Fall Order Form V9'!$Z$174</f>
        <v>0</v>
      </c>
      <c r="W218" s="305">
        <f>'2026 Sum_Fall Order Form V9'!$K$174</f>
        <v>46174</v>
      </c>
      <c r="X218" s="305">
        <f>'2026 Sum_Fall Order Form V9'!$N$174</f>
        <v>46223</v>
      </c>
      <c r="Z218" s="304" t="str">
        <f>'2026 Sum_Fall Order Form V9'!$BT$174</f>
        <v>S/O</v>
      </c>
    </row>
    <row r="219" spans="1:26">
      <c r="A219" s="304">
        <v>218</v>
      </c>
      <c r="C219" s="302">
        <f>'2026 Sum_Fall Order Form V9'!$F$18</f>
        <v>0</v>
      </c>
      <c r="D219" s="340" t="s">
        <v>271</v>
      </c>
      <c r="E219" s="343" t="s">
        <v>601</v>
      </c>
      <c r="F219" s="304">
        <v>18160</v>
      </c>
      <c r="G219" s="303">
        <f>'2026 Sum_Fall Order Form V9'!$Q$23</f>
        <v>0</v>
      </c>
      <c r="H219" s="303">
        <f>'2026 Sum_Fall Order Form V9'!$Q$23</f>
        <v>0</v>
      </c>
      <c r="I219" s="304">
        <f>'2026 Sum_Fall Order Form V9'!$R$174</f>
        <v>0</v>
      </c>
      <c r="K219" s="303">
        <f>'2026 Sum_Fall Order Form V9'!$T$23</f>
        <v>0</v>
      </c>
      <c r="L219" s="303">
        <f>'2026 Sum_Fall Order Form V9'!$T$23</f>
        <v>0</v>
      </c>
      <c r="M219" s="304">
        <f>'2026 Sum_Fall Order Form V9'!$U$174</f>
        <v>0</v>
      </c>
      <c r="O219" s="303">
        <f>'2026 Sum_Fall Order Form V9'!$W$23</f>
        <v>0</v>
      </c>
      <c r="P219" s="303">
        <f>'2026 Sum_Fall Order Form V9'!$W$23</f>
        <v>0</v>
      </c>
      <c r="Q219" s="304">
        <f>'2026 Sum_Fall Order Form V9'!$X$174</f>
        <v>0</v>
      </c>
      <c r="S219" s="303">
        <f>'2026 Sum_Fall Order Form V9'!$Z$23</f>
        <v>0</v>
      </c>
      <c r="T219" s="303">
        <f>'2026 Sum_Fall Order Form V9'!$Z$23</f>
        <v>0</v>
      </c>
      <c r="U219" s="304">
        <f>'2026 Sum_Fall Order Form V9'!$AA$174</f>
        <v>0</v>
      </c>
      <c r="W219" s="305"/>
      <c r="X219" s="305"/>
      <c r="Z219" s="304"/>
    </row>
    <row r="220" spans="1:26">
      <c r="A220" s="304">
        <v>219</v>
      </c>
      <c r="C220" s="302">
        <f>'2026 Sum_Fall Order Form V9'!$F$18</f>
        <v>0</v>
      </c>
      <c r="D220" s="340" t="s">
        <v>273</v>
      </c>
      <c r="E220" s="345">
        <v>1732177</v>
      </c>
      <c r="F220" s="304">
        <v>18161</v>
      </c>
      <c r="G220" s="303">
        <f>'2026 Sum_Fall Order Form V9'!$Q$23</f>
        <v>0</v>
      </c>
      <c r="H220" s="303">
        <f>'2026 Sum_Fall Order Form V9'!$Q$23</f>
        <v>0</v>
      </c>
      <c r="I220" s="304">
        <f>'2026 Sum_Fall Order Form V9'!$Q$175</f>
        <v>0</v>
      </c>
      <c r="K220" s="303">
        <f>'2026 Sum_Fall Order Form V9'!$T$23</f>
        <v>0</v>
      </c>
      <c r="L220" s="303">
        <f>'2026 Sum_Fall Order Form V9'!$T$23</f>
        <v>0</v>
      </c>
      <c r="M220" s="304">
        <f>'2026 Sum_Fall Order Form V9'!$T$175</f>
        <v>0</v>
      </c>
      <c r="O220" s="303">
        <f>'2026 Sum_Fall Order Form V9'!$W$23</f>
        <v>0</v>
      </c>
      <c r="P220" s="303">
        <f>'2026 Sum_Fall Order Form V9'!$W$23</f>
        <v>0</v>
      </c>
      <c r="Q220" s="304">
        <f>'2026 Sum_Fall Order Form V9'!$W$175</f>
        <v>0</v>
      </c>
      <c r="S220" s="303">
        <f>'2026 Sum_Fall Order Form V9'!$Z$23</f>
        <v>0</v>
      </c>
      <c r="T220" s="303">
        <f>'2026 Sum_Fall Order Form V9'!$Z$23</f>
        <v>0</v>
      </c>
      <c r="U220" s="304">
        <f>'2026 Sum_Fall Order Form V9'!$Z$175</f>
        <v>0</v>
      </c>
      <c r="W220" s="305">
        <f>'2026 Sum_Fall Order Form V9'!$K$175</f>
        <v>46174</v>
      </c>
      <c r="X220" s="305">
        <f>'2026 Sum_Fall Order Form V9'!$N$175</f>
        <v>46223</v>
      </c>
      <c r="Z220" s="304">
        <f>'2026 Sum_Fall Order Form V9'!$BT$175</f>
        <v>6</v>
      </c>
    </row>
    <row r="221" spans="1:26">
      <c r="A221" s="304">
        <v>220</v>
      </c>
      <c r="C221" s="302">
        <f>'2026 Sum_Fall Order Form V9'!$F$18</f>
        <v>0</v>
      </c>
      <c r="D221" s="340" t="s">
        <v>273</v>
      </c>
      <c r="E221" s="343" t="s">
        <v>602</v>
      </c>
      <c r="F221" s="304">
        <v>18162</v>
      </c>
      <c r="G221" s="303">
        <f>'2026 Sum_Fall Order Form V9'!$Q$23</f>
        <v>0</v>
      </c>
      <c r="H221" s="303">
        <f>'2026 Sum_Fall Order Form V9'!$Q$23</f>
        <v>0</v>
      </c>
      <c r="I221" s="304">
        <f>'2026 Sum_Fall Order Form V9'!$R$175</f>
        <v>0</v>
      </c>
      <c r="K221" s="303">
        <f>'2026 Sum_Fall Order Form V9'!$T$23</f>
        <v>0</v>
      </c>
      <c r="L221" s="303">
        <f>'2026 Sum_Fall Order Form V9'!$T$23</f>
        <v>0</v>
      </c>
      <c r="M221" s="304">
        <f>'2026 Sum_Fall Order Form V9'!$U$175</f>
        <v>0</v>
      </c>
      <c r="O221" s="303">
        <f>'2026 Sum_Fall Order Form V9'!$W$23</f>
        <v>0</v>
      </c>
      <c r="P221" s="303">
        <f>'2026 Sum_Fall Order Form V9'!$W$23</f>
        <v>0</v>
      </c>
      <c r="Q221" s="304">
        <f>'2026 Sum_Fall Order Form V9'!$X$175</f>
        <v>0</v>
      </c>
      <c r="S221" s="303">
        <f>'2026 Sum_Fall Order Form V9'!$Z$23</f>
        <v>0</v>
      </c>
      <c r="T221" s="303">
        <f>'2026 Sum_Fall Order Form V9'!$Z$23</f>
        <v>0</v>
      </c>
      <c r="U221" s="304">
        <f>'2026 Sum_Fall Order Form V9'!$AA$175</f>
        <v>0</v>
      </c>
      <c r="W221" s="305"/>
      <c r="X221" s="305"/>
      <c r="Y221" s="310"/>
      <c r="Z221" s="304"/>
    </row>
    <row r="222" spans="1:26">
      <c r="A222" s="304">
        <v>221</v>
      </c>
      <c r="C222" s="302">
        <f>'2026 Sum_Fall Order Form V9'!$F$18</f>
        <v>0</v>
      </c>
      <c r="D222" s="225" t="s">
        <v>276</v>
      </c>
      <c r="E222" s="345">
        <v>7532857</v>
      </c>
      <c r="F222" s="304">
        <v>19629</v>
      </c>
      <c r="G222" s="303">
        <f>'2026 Sum_Fall Order Form V9'!$Q$23</f>
        <v>0</v>
      </c>
      <c r="H222" s="303">
        <f>'2026 Sum_Fall Order Form V9'!$Q$23</f>
        <v>0</v>
      </c>
      <c r="I222" s="304">
        <f>'2026 Sum_Fall Order Form V9'!$Q$177</f>
        <v>0</v>
      </c>
      <c r="K222" s="303">
        <f>'2026 Sum_Fall Order Form V9'!$T$23</f>
        <v>0</v>
      </c>
      <c r="L222" s="303">
        <f>'2026 Sum_Fall Order Form V9'!$T$23</f>
        <v>0</v>
      </c>
      <c r="M222" s="304">
        <f>'2026 Sum_Fall Order Form V9'!$T$177</f>
        <v>0</v>
      </c>
      <c r="O222" s="303">
        <f>'2026 Sum_Fall Order Form V9'!$W$23</f>
        <v>0</v>
      </c>
      <c r="P222" s="303">
        <f>'2026 Sum_Fall Order Form V9'!$W$23</f>
        <v>0</v>
      </c>
      <c r="Q222" s="304">
        <f>'2026 Sum_Fall Order Form V9'!$W$177</f>
        <v>0</v>
      </c>
      <c r="S222" s="303">
        <f>'2026 Sum_Fall Order Form V9'!$Z$23</f>
        <v>0</v>
      </c>
      <c r="T222" s="303">
        <f>'2026 Sum_Fall Order Form V9'!$Z$23</f>
        <v>0</v>
      </c>
      <c r="U222" s="304">
        <f>'2026 Sum_Fall Order Form V9'!$Z$177</f>
        <v>0</v>
      </c>
      <c r="W222" s="305">
        <f>'2026 Sum_Fall Order Form V9'!$K$177</f>
        <v>46174</v>
      </c>
      <c r="X222" s="305">
        <f>'2026 Sum_Fall Order Form V9'!$N$177</f>
        <v>46209</v>
      </c>
      <c r="Z222" s="304">
        <f>'2026 Sum_Fall Order Form V9'!$BT$177</f>
        <v>18</v>
      </c>
    </row>
    <row r="223" spans="1:26">
      <c r="A223" s="304">
        <v>222</v>
      </c>
      <c r="C223" s="302">
        <f>'2026 Sum_Fall Order Form V9'!$F$18</f>
        <v>0</v>
      </c>
      <c r="D223" s="225" t="s">
        <v>276</v>
      </c>
      <c r="E223" s="343" t="s">
        <v>603</v>
      </c>
      <c r="F223" s="304">
        <v>19630</v>
      </c>
      <c r="G223" s="303">
        <f>'2026 Sum_Fall Order Form V9'!$Q$23</f>
        <v>0</v>
      </c>
      <c r="H223" s="303">
        <f>'2026 Sum_Fall Order Form V9'!$Q$23</f>
        <v>0</v>
      </c>
      <c r="I223" s="304">
        <f>'2026 Sum_Fall Order Form V9'!$R$177</f>
        <v>0</v>
      </c>
      <c r="K223" s="303">
        <f>'2026 Sum_Fall Order Form V9'!$T$23</f>
        <v>0</v>
      </c>
      <c r="L223" s="303">
        <f>'2026 Sum_Fall Order Form V9'!$T$23</f>
        <v>0</v>
      </c>
      <c r="M223" s="304">
        <f>'2026 Sum_Fall Order Form V9'!$U$177</f>
        <v>0</v>
      </c>
      <c r="O223" s="303">
        <f>'2026 Sum_Fall Order Form V9'!$W$23</f>
        <v>0</v>
      </c>
      <c r="P223" s="303">
        <f>'2026 Sum_Fall Order Form V9'!$W$23</f>
        <v>0</v>
      </c>
      <c r="Q223" s="304">
        <f>'2026 Sum_Fall Order Form V9'!$X$177</f>
        <v>0</v>
      </c>
      <c r="S223" s="303">
        <f>'2026 Sum_Fall Order Form V9'!$Z$23</f>
        <v>0</v>
      </c>
      <c r="T223" s="303">
        <f>'2026 Sum_Fall Order Form V9'!$Z$23</f>
        <v>0</v>
      </c>
      <c r="U223" s="304">
        <f>'2026 Sum_Fall Order Form V9'!$AA$177</f>
        <v>0</v>
      </c>
      <c r="W223" s="305"/>
      <c r="X223" s="305"/>
      <c r="Y223" s="310"/>
      <c r="Z223" s="304"/>
    </row>
    <row r="224" spans="1:26">
      <c r="A224" s="304">
        <v>223</v>
      </c>
      <c r="C224" s="302">
        <f>'2026 Sum_Fall Order Form V9'!$F$18</f>
        <v>0</v>
      </c>
      <c r="D224" s="225" t="s">
        <v>277</v>
      </c>
      <c r="E224" s="345">
        <v>7532977</v>
      </c>
      <c r="F224" s="304">
        <v>19631</v>
      </c>
      <c r="G224" s="303">
        <f>'2026 Sum_Fall Order Form V9'!$Q$23</f>
        <v>0</v>
      </c>
      <c r="H224" s="303">
        <f>'2026 Sum_Fall Order Form V9'!$Q$23</f>
        <v>0</v>
      </c>
      <c r="I224" s="304">
        <f>'2026 Sum_Fall Order Form V9'!$Q$178</f>
        <v>0</v>
      </c>
      <c r="J224" s="304"/>
      <c r="K224" s="303">
        <f>'2026 Sum_Fall Order Form V9'!$T$23</f>
        <v>0</v>
      </c>
      <c r="L224" s="303">
        <f>'2026 Sum_Fall Order Form V9'!$T$23</f>
        <v>0</v>
      </c>
      <c r="M224" s="304">
        <f>'2026 Sum_Fall Order Form V9'!$T$178</f>
        <v>0</v>
      </c>
      <c r="N224" s="304"/>
      <c r="O224" s="303">
        <f>'2026 Sum_Fall Order Form V9'!$W$23</f>
        <v>0</v>
      </c>
      <c r="P224" s="303">
        <f>'2026 Sum_Fall Order Form V9'!$W$23</f>
        <v>0</v>
      </c>
      <c r="Q224" s="304">
        <f>'2026 Sum_Fall Order Form V9'!$W$178</f>
        <v>0</v>
      </c>
      <c r="R224" s="304"/>
      <c r="S224" s="303">
        <f>'2026 Sum_Fall Order Form V9'!$Z$23</f>
        <v>0</v>
      </c>
      <c r="T224" s="303">
        <f>'2026 Sum_Fall Order Form V9'!$Z$23</f>
        <v>0</v>
      </c>
      <c r="U224" s="304">
        <f>'2026 Sum_Fall Order Form V9'!$Z$178</f>
        <v>0</v>
      </c>
      <c r="V224" s="304"/>
      <c r="W224" s="305">
        <f>'2026 Sum_Fall Order Form V9'!$K$178</f>
        <v>46174</v>
      </c>
      <c r="X224" s="305">
        <f>'2026 Sum_Fall Order Form V9'!$N$178</f>
        <v>46209</v>
      </c>
      <c r="Z224" s="304">
        <f>'2026 Sum_Fall Order Form V9'!$BT$178</f>
        <v>21</v>
      </c>
    </row>
    <row r="225" spans="1:26">
      <c r="A225" s="304">
        <v>224</v>
      </c>
      <c r="C225" s="302">
        <f>'2026 Sum_Fall Order Form V9'!$F$18</f>
        <v>0</v>
      </c>
      <c r="D225" s="225" t="s">
        <v>277</v>
      </c>
      <c r="E225" s="343" t="s">
        <v>604</v>
      </c>
      <c r="F225" s="304">
        <v>19632</v>
      </c>
      <c r="G225" s="303">
        <f>'2026 Sum_Fall Order Form V9'!$Q$23</f>
        <v>0</v>
      </c>
      <c r="H225" s="303">
        <f>'2026 Sum_Fall Order Form V9'!$Q$23</f>
        <v>0</v>
      </c>
      <c r="I225" s="304">
        <f>'2026 Sum_Fall Order Form V9'!$R$178</f>
        <v>0</v>
      </c>
      <c r="J225" s="304"/>
      <c r="K225" s="303">
        <f>'2026 Sum_Fall Order Form V9'!$T$23</f>
        <v>0</v>
      </c>
      <c r="L225" s="303">
        <f>'2026 Sum_Fall Order Form V9'!$T$23</f>
        <v>0</v>
      </c>
      <c r="M225" s="304">
        <f>'2026 Sum_Fall Order Form V9'!$U$178</f>
        <v>0</v>
      </c>
      <c r="N225" s="304"/>
      <c r="O225" s="303">
        <f>'2026 Sum_Fall Order Form V9'!$W$23</f>
        <v>0</v>
      </c>
      <c r="P225" s="303">
        <f>'2026 Sum_Fall Order Form V9'!$W$23</f>
        <v>0</v>
      </c>
      <c r="Q225" s="304">
        <f>'2026 Sum_Fall Order Form V9'!$X$178</f>
        <v>0</v>
      </c>
      <c r="R225" s="304"/>
      <c r="S225" s="303">
        <f>'2026 Sum_Fall Order Form V9'!$Z$23</f>
        <v>0</v>
      </c>
      <c r="T225" s="303">
        <f>'2026 Sum_Fall Order Form V9'!$Z$23</f>
        <v>0</v>
      </c>
      <c r="U225" s="304">
        <f>'2026 Sum_Fall Order Form V9'!$AA$178</f>
        <v>0</v>
      </c>
      <c r="V225" s="304"/>
      <c r="W225" s="305"/>
      <c r="X225" s="305"/>
      <c r="Y225" s="310"/>
      <c r="Z225" s="304"/>
    </row>
    <row r="226" spans="1:26">
      <c r="A226" s="304">
        <v>225</v>
      </c>
      <c r="C226" s="302">
        <f>'2026 Sum_Fall Order Form V9'!$F$18</f>
        <v>0</v>
      </c>
      <c r="D226" s="225" t="s">
        <v>278</v>
      </c>
      <c r="E226" s="347">
        <v>7533307</v>
      </c>
      <c r="F226" s="304">
        <v>19634</v>
      </c>
      <c r="G226" s="303">
        <f>'2026 Sum_Fall Order Form V9'!$Q$23</f>
        <v>0</v>
      </c>
      <c r="H226" s="303">
        <f>'2026 Sum_Fall Order Form V9'!$Q$23</f>
        <v>0</v>
      </c>
      <c r="I226" s="304">
        <f>'2026 Sum_Fall Order Form V9'!$Q$179</f>
        <v>0</v>
      </c>
      <c r="J226" s="304"/>
      <c r="K226" s="303">
        <f>'2026 Sum_Fall Order Form V9'!$T$23</f>
        <v>0</v>
      </c>
      <c r="L226" s="303">
        <f>'2026 Sum_Fall Order Form V9'!$T$23</f>
        <v>0</v>
      </c>
      <c r="M226" s="304">
        <f>'2026 Sum_Fall Order Form V9'!$T$179</f>
        <v>0</v>
      </c>
      <c r="N226" s="304"/>
      <c r="O226" s="303">
        <f>'2026 Sum_Fall Order Form V9'!$W$23</f>
        <v>0</v>
      </c>
      <c r="P226" s="303">
        <f>'2026 Sum_Fall Order Form V9'!$W$23</f>
        <v>0</v>
      </c>
      <c r="Q226" s="304">
        <f>'2026 Sum_Fall Order Form V9'!$W$179</f>
        <v>0</v>
      </c>
      <c r="R226" s="304"/>
      <c r="S226" s="303">
        <f>'2026 Sum_Fall Order Form V9'!$Z$23</f>
        <v>0</v>
      </c>
      <c r="T226" s="303">
        <f>'2026 Sum_Fall Order Form V9'!$Z$23</f>
        <v>0</v>
      </c>
      <c r="U226" s="304">
        <f>'2026 Sum_Fall Order Form V9'!$Z$179</f>
        <v>0</v>
      </c>
      <c r="V226" s="304"/>
      <c r="W226" s="305">
        <f>'2026 Sum_Fall Order Form V9'!$K$179</f>
        <v>46174</v>
      </c>
      <c r="X226" s="305">
        <f>'2026 Sum_Fall Order Form V9'!$N$179</f>
        <v>46209</v>
      </c>
      <c r="Y226" s="310"/>
      <c r="Z226" s="304">
        <f>'2026 Sum_Fall Order Form V9'!$BT$179</f>
        <v>14</v>
      </c>
    </row>
    <row r="227" spans="1:26">
      <c r="A227" s="304">
        <v>226</v>
      </c>
      <c r="C227" s="302">
        <f>'2026 Sum_Fall Order Form V9'!$F$18</f>
        <v>0</v>
      </c>
      <c r="D227" s="225" t="s">
        <v>278</v>
      </c>
      <c r="E227" s="343" t="s">
        <v>605</v>
      </c>
      <c r="F227" s="304">
        <v>19633</v>
      </c>
      <c r="G227" s="303">
        <f>'2026 Sum_Fall Order Form V9'!$Q$23</f>
        <v>0</v>
      </c>
      <c r="H227" s="303">
        <f>'2026 Sum_Fall Order Form V9'!$Q$23</f>
        <v>0</v>
      </c>
      <c r="I227" s="304">
        <f>'2026 Sum_Fall Order Form V9'!$R$179</f>
        <v>0</v>
      </c>
      <c r="J227" s="304"/>
      <c r="K227" s="303">
        <f>'2026 Sum_Fall Order Form V9'!$T$23</f>
        <v>0</v>
      </c>
      <c r="L227" s="303">
        <f>'2026 Sum_Fall Order Form V9'!$T$23</f>
        <v>0</v>
      </c>
      <c r="M227" s="304">
        <f>'2026 Sum_Fall Order Form V9'!$U$179</f>
        <v>0</v>
      </c>
      <c r="N227" s="304"/>
      <c r="O227" s="303">
        <f>'2026 Sum_Fall Order Form V9'!$W$23</f>
        <v>0</v>
      </c>
      <c r="P227" s="303">
        <f>'2026 Sum_Fall Order Form V9'!$W$23</f>
        <v>0</v>
      </c>
      <c r="Q227" s="304">
        <f>'2026 Sum_Fall Order Form V9'!$X$179</f>
        <v>0</v>
      </c>
      <c r="R227" s="304"/>
      <c r="S227" s="303">
        <f>'2026 Sum_Fall Order Form V9'!$Z$23</f>
        <v>0</v>
      </c>
      <c r="T227" s="303">
        <f>'2026 Sum_Fall Order Form V9'!$Z$23</f>
        <v>0</v>
      </c>
      <c r="U227" s="304">
        <f>'2026 Sum_Fall Order Form V9'!$AA$179</f>
        <v>0</v>
      </c>
      <c r="V227" s="304"/>
      <c r="W227" s="305"/>
      <c r="X227" s="305"/>
      <c r="Z227" s="304"/>
    </row>
    <row r="228" spans="1:26">
      <c r="A228" s="304">
        <v>227</v>
      </c>
      <c r="C228" s="302">
        <f>'2026 Sum_Fall Order Form V9'!$F$18</f>
        <v>0</v>
      </c>
      <c r="D228" s="225" t="s">
        <v>279</v>
      </c>
      <c r="E228" s="347">
        <v>7533777</v>
      </c>
      <c r="F228" s="304">
        <v>28195</v>
      </c>
      <c r="G228" s="303">
        <f>'2026 Sum_Fall Order Form V9'!$Q$23</f>
        <v>0</v>
      </c>
      <c r="H228" s="303">
        <f>'2026 Sum_Fall Order Form V9'!$Q$23</f>
        <v>0</v>
      </c>
      <c r="I228" s="304">
        <f>'2026 Sum_Fall Order Form V9'!$Q$180</f>
        <v>0</v>
      </c>
      <c r="J228" s="304"/>
      <c r="K228" s="303">
        <f>'2026 Sum_Fall Order Form V9'!$T$23</f>
        <v>0</v>
      </c>
      <c r="L228" s="303">
        <f>'2026 Sum_Fall Order Form V9'!$T$23</f>
        <v>0</v>
      </c>
      <c r="M228" s="304">
        <f>'2026 Sum_Fall Order Form V9'!$T$180</f>
        <v>0</v>
      </c>
      <c r="N228" s="304"/>
      <c r="O228" s="303">
        <f>'2026 Sum_Fall Order Form V9'!$W$23</f>
        <v>0</v>
      </c>
      <c r="P228" s="303">
        <f>'2026 Sum_Fall Order Form V9'!$W$23</f>
        <v>0</v>
      </c>
      <c r="Q228" s="304">
        <f>'2026 Sum_Fall Order Form V9'!$W$180</f>
        <v>0</v>
      </c>
      <c r="R228" s="304"/>
      <c r="S228" s="303">
        <f>'2026 Sum_Fall Order Form V9'!$Z$23</f>
        <v>0</v>
      </c>
      <c r="T228" s="303">
        <f>'2026 Sum_Fall Order Form V9'!$Z$23</f>
        <v>0</v>
      </c>
      <c r="U228" s="304">
        <f>'2026 Sum_Fall Order Form V9'!$Z$180</f>
        <v>0</v>
      </c>
      <c r="V228" s="304"/>
      <c r="W228" s="305">
        <f>'2026 Sum_Fall Order Form V9'!$K$180</f>
        <v>46174</v>
      </c>
      <c r="X228" s="305">
        <f>'2026 Sum_Fall Order Form V9'!$N$180</f>
        <v>46209</v>
      </c>
      <c r="Y228" s="310"/>
      <c r="Z228" s="304">
        <f>'2026 Sum_Fall Order Form V9'!$BT$180</f>
        <v>11</v>
      </c>
    </row>
    <row r="229" spans="1:26">
      <c r="A229" s="304">
        <v>228</v>
      </c>
      <c r="C229" s="302">
        <f>'2026 Sum_Fall Order Form V9'!$F$18</f>
        <v>0</v>
      </c>
      <c r="D229" s="225" t="s">
        <v>279</v>
      </c>
      <c r="E229" s="343" t="s">
        <v>606</v>
      </c>
      <c r="F229" s="304">
        <v>28361</v>
      </c>
      <c r="G229" s="303">
        <f>'2026 Sum_Fall Order Form V9'!$Q$23</f>
        <v>0</v>
      </c>
      <c r="H229" s="303">
        <f>'2026 Sum_Fall Order Form V9'!$Q$23</f>
        <v>0</v>
      </c>
      <c r="I229" s="304">
        <f>'2026 Sum_Fall Order Form V9'!$R$180</f>
        <v>0</v>
      </c>
      <c r="J229" s="304"/>
      <c r="K229" s="303">
        <f>'2026 Sum_Fall Order Form V9'!$T$23</f>
        <v>0</v>
      </c>
      <c r="L229" s="303">
        <f>'2026 Sum_Fall Order Form V9'!$T$23</f>
        <v>0</v>
      </c>
      <c r="M229" s="304">
        <f>'2026 Sum_Fall Order Form V9'!$U$180</f>
        <v>0</v>
      </c>
      <c r="N229" s="304"/>
      <c r="O229" s="303">
        <f>'2026 Sum_Fall Order Form V9'!$W$23</f>
        <v>0</v>
      </c>
      <c r="P229" s="303">
        <f>'2026 Sum_Fall Order Form V9'!$W$23</f>
        <v>0</v>
      </c>
      <c r="Q229" s="304">
        <f>'2026 Sum_Fall Order Form V9'!$X$180</f>
        <v>0</v>
      </c>
      <c r="R229" s="304"/>
      <c r="S229" s="303">
        <f>'2026 Sum_Fall Order Form V9'!$Z$23</f>
        <v>0</v>
      </c>
      <c r="T229" s="303">
        <f>'2026 Sum_Fall Order Form V9'!$Z$23</f>
        <v>0</v>
      </c>
      <c r="U229" s="304">
        <f>'2026 Sum_Fall Order Form V9'!$AA$180</f>
        <v>0</v>
      </c>
      <c r="V229" s="304"/>
      <c r="W229" s="305"/>
      <c r="X229" s="305"/>
      <c r="Y229" s="310"/>
      <c r="Z229" s="304"/>
    </row>
    <row r="230" spans="1:26">
      <c r="A230" s="304">
        <v>229</v>
      </c>
      <c r="C230" s="302">
        <f>'2026 Sum_Fall Order Form V9'!$F$18</f>
        <v>0</v>
      </c>
      <c r="D230" s="225" t="s">
        <v>280</v>
      </c>
      <c r="E230" s="347">
        <v>7534027</v>
      </c>
      <c r="F230" s="304">
        <v>26477</v>
      </c>
      <c r="G230" s="303">
        <f>'2026 Sum_Fall Order Form V9'!$Q$23</f>
        <v>0</v>
      </c>
      <c r="H230" s="303">
        <f>'2026 Sum_Fall Order Form V9'!$Q$23</f>
        <v>0</v>
      </c>
      <c r="I230" s="304">
        <f>'2026 Sum_Fall Order Form V9'!$Q$181</f>
        <v>0</v>
      </c>
      <c r="J230" s="304"/>
      <c r="K230" s="303">
        <f>'2026 Sum_Fall Order Form V9'!$T$23</f>
        <v>0</v>
      </c>
      <c r="L230" s="303">
        <f>'2026 Sum_Fall Order Form V9'!$T$23</f>
        <v>0</v>
      </c>
      <c r="M230" s="304">
        <f>'2026 Sum_Fall Order Form V9'!$T$181</f>
        <v>0</v>
      </c>
      <c r="N230" s="304"/>
      <c r="O230" s="303">
        <f>'2026 Sum_Fall Order Form V9'!$W$23</f>
        <v>0</v>
      </c>
      <c r="P230" s="303">
        <f>'2026 Sum_Fall Order Form V9'!$W$23</f>
        <v>0</v>
      </c>
      <c r="Q230" s="304">
        <f>'2026 Sum_Fall Order Form V9'!$W$181</f>
        <v>0</v>
      </c>
      <c r="R230" s="304"/>
      <c r="S230" s="303">
        <f>'2026 Sum_Fall Order Form V9'!$Z$23</f>
        <v>0</v>
      </c>
      <c r="T230" s="303">
        <f>'2026 Sum_Fall Order Form V9'!$Z$23</f>
        <v>0</v>
      </c>
      <c r="U230" s="304">
        <f>'2026 Sum_Fall Order Form V9'!$Z$181</f>
        <v>0</v>
      </c>
      <c r="V230" s="304"/>
      <c r="W230" s="305">
        <f>'2026 Sum_Fall Order Form V9'!$K$181</f>
        <v>46174</v>
      </c>
      <c r="X230" s="305">
        <f>'2026 Sum_Fall Order Form V9'!$N$181</f>
        <v>46209</v>
      </c>
      <c r="Z230" s="304">
        <f>'2026 Sum_Fall Order Form V9'!$BT$181</f>
        <v>19</v>
      </c>
    </row>
    <row r="231" spans="1:26">
      <c r="A231" s="304">
        <v>230</v>
      </c>
      <c r="C231" s="302">
        <f>'2026 Sum_Fall Order Form V9'!$F$18</f>
        <v>0</v>
      </c>
      <c r="D231" s="225" t="s">
        <v>280</v>
      </c>
      <c r="E231" s="343" t="s">
        <v>607</v>
      </c>
      <c r="F231" s="304">
        <v>26753</v>
      </c>
      <c r="G231" s="303">
        <f>'2026 Sum_Fall Order Form V9'!$Q$23</f>
        <v>0</v>
      </c>
      <c r="H231" s="303">
        <f>'2026 Sum_Fall Order Form V9'!$Q$23</f>
        <v>0</v>
      </c>
      <c r="I231" s="304">
        <f>'2026 Sum_Fall Order Form V9'!$R$181</f>
        <v>0</v>
      </c>
      <c r="J231" s="304"/>
      <c r="K231" s="303">
        <f>'2026 Sum_Fall Order Form V9'!$T$23</f>
        <v>0</v>
      </c>
      <c r="L231" s="303">
        <f>'2026 Sum_Fall Order Form V9'!$T$23</f>
        <v>0</v>
      </c>
      <c r="M231" s="304">
        <f>'2026 Sum_Fall Order Form V9'!$U$181</f>
        <v>0</v>
      </c>
      <c r="N231" s="304"/>
      <c r="O231" s="303">
        <f>'2026 Sum_Fall Order Form V9'!$W$23</f>
        <v>0</v>
      </c>
      <c r="P231" s="303">
        <f>'2026 Sum_Fall Order Form V9'!$W$23</f>
        <v>0</v>
      </c>
      <c r="Q231" s="304">
        <f>'2026 Sum_Fall Order Form V9'!$X$181</f>
        <v>0</v>
      </c>
      <c r="R231" s="304"/>
      <c r="S231" s="303">
        <f>'2026 Sum_Fall Order Form V9'!$Z$23</f>
        <v>0</v>
      </c>
      <c r="T231" s="303">
        <f>'2026 Sum_Fall Order Form V9'!$Z$23</f>
        <v>0</v>
      </c>
      <c r="U231" s="304">
        <f>'2026 Sum_Fall Order Form V9'!$AA$181</f>
        <v>0</v>
      </c>
      <c r="V231" s="304"/>
      <c r="W231" s="305"/>
      <c r="X231" s="305"/>
      <c r="Y231" s="310"/>
      <c r="Z231" s="304"/>
    </row>
    <row r="232" spans="1:26">
      <c r="A232" s="304">
        <v>231</v>
      </c>
      <c r="C232" s="302">
        <f>'2026 Sum_Fall Order Form V9'!$F$18</f>
        <v>0</v>
      </c>
      <c r="D232" s="225" t="s">
        <v>281</v>
      </c>
      <c r="E232" s="347">
        <v>7534017</v>
      </c>
      <c r="F232" s="304">
        <v>28196</v>
      </c>
      <c r="G232" s="303">
        <f>'2026 Sum_Fall Order Form V9'!$Q$23</f>
        <v>0</v>
      </c>
      <c r="H232" s="303">
        <f>'2026 Sum_Fall Order Form V9'!$Q$23</f>
        <v>0</v>
      </c>
      <c r="I232" s="304">
        <f>'2026 Sum_Fall Order Form V9'!$Q$182</f>
        <v>0</v>
      </c>
      <c r="J232" s="304"/>
      <c r="K232" s="303">
        <f>'2026 Sum_Fall Order Form V9'!$T$23</f>
        <v>0</v>
      </c>
      <c r="L232" s="303">
        <f>'2026 Sum_Fall Order Form V9'!$T$23</f>
        <v>0</v>
      </c>
      <c r="M232" s="304">
        <f>'2026 Sum_Fall Order Form V9'!$T$182</f>
        <v>0</v>
      </c>
      <c r="N232" s="304"/>
      <c r="O232" s="303">
        <f>'2026 Sum_Fall Order Form V9'!$W$23</f>
        <v>0</v>
      </c>
      <c r="P232" s="303">
        <f>'2026 Sum_Fall Order Form V9'!$W$23</f>
        <v>0</v>
      </c>
      <c r="Q232" s="304">
        <f>'2026 Sum_Fall Order Form V9'!$W$182</f>
        <v>0</v>
      </c>
      <c r="R232" s="304"/>
      <c r="S232" s="303">
        <f>'2026 Sum_Fall Order Form V9'!$Z$23</f>
        <v>0</v>
      </c>
      <c r="T232" s="303">
        <f>'2026 Sum_Fall Order Form V9'!$Z$23</f>
        <v>0</v>
      </c>
      <c r="U232" s="304">
        <f>'2026 Sum_Fall Order Form V9'!$Z$182</f>
        <v>0</v>
      </c>
      <c r="V232" s="304"/>
      <c r="W232" s="305">
        <f>'2026 Sum_Fall Order Form V9'!$K$182</f>
        <v>46174</v>
      </c>
      <c r="X232" s="305">
        <f>'2026 Sum_Fall Order Form V9'!$N$182</f>
        <v>46209</v>
      </c>
      <c r="Z232" s="304">
        <f>'2026 Sum_Fall Order Form V9'!$BT$182</f>
        <v>20</v>
      </c>
    </row>
    <row r="233" spans="1:26">
      <c r="A233" s="304">
        <v>232</v>
      </c>
      <c r="C233" s="302">
        <f>'2026 Sum_Fall Order Form V9'!$F$18</f>
        <v>0</v>
      </c>
      <c r="D233" s="225" t="s">
        <v>281</v>
      </c>
      <c r="E233" s="343" t="s">
        <v>608</v>
      </c>
      <c r="F233" s="304">
        <v>28362</v>
      </c>
      <c r="G233" s="303">
        <f>'2026 Sum_Fall Order Form V9'!$Q$23</f>
        <v>0</v>
      </c>
      <c r="H233" s="303">
        <f>'2026 Sum_Fall Order Form V9'!$Q$23</f>
        <v>0</v>
      </c>
      <c r="I233" s="304">
        <f>'2026 Sum_Fall Order Form V9'!$R$182</f>
        <v>0</v>
      </c>
      <c r="J233" s="304"/>
      <c r="K233" s="303">
        <f>'2026 Sum_Fall Order Form V9'!$T$23</f>
        <v>0</v>
      </c>
      <c r="L233" s="303">
        <f>'2026 Sum_Fall Order Form V9'!$T$23</f>
        <v>0</v>
      </c>
      <c r="M233" s="304">
        <f>'2026 Sum_Fall Order Form V9'!$U$182</f>
        <v>0</v>
      </c>
      <c r="N233" s="304"/>
      <c r="O233" s="303">
        <f>'2026 Sum_Fall Order Form V9'!$W$23</f>
        <v>0</v>
      </c>
      <c r="P233" s="303">
        <f>'2026 Sum_Fall Order Form V9'!$W$23</f>
        <v>0</v>
      </c>
      <c r="Q233" s="304">
        <f>'2026 Sum_Fall Order Form V9'!$X$182</f>
        <v>0</v>
      </c>
      <c r="R233" s="304"/>
      <c r="S233" s="303">
        <f>'2026 Sum_Fall Order Form V9'!$Z$23</f>
        <v>0</v>
      </c>
      <c r="T233" s="303">
        <f>'2026 Sum_Fall Order Form V9'!$Z$23</f>
        <v>0</v>
      </c>
      <c r="U233" s="304">
        <f>'2026 Sum_Fall Order Form V9'!$AA$182</f>
        <v>0</v>
      </c>
      <c r="V233" s="304"/>
      <c r="W233" s="305"/>
      <c r="X233" s="305"/>
      <c r="Z233" s="304"/>
    </row>
    <row r="234" spans="1:26">
      <c r="A234" s="304">
        <v>233</v>
      </c>
      <c r="C234" s="302">
        <f>'2026 Sum_Fall Order Form V9'!$F$18</f>
        <v>0</v>
      </c>
      <c r="D234" s="225" t="s">
        <v>282</v>
      </c>
      <c r="E234" s="347">
        <v>7533967</v>
      </c>
      <c r="F234" s="304">
        <v>19638</v>
      </c>
      <c r="G234" s="303">
        <f>'2026 Sum_Fall Order Form V9'!$Q$23</f>
        <v>0</v>
      </c>
      <c r="H234" s="303">
        <f>'2026 Sum_Fall Order Form V9'!$Q$23</f>
        <v>0</v>
      </c>
      <c r="I234" s="304">
        <f>'2026 Sum_Fall Order Form V9'!$Q$183</f>
        <v>0</v>
      </c>
      <c r="J234" s="304"/>
      <c r="K234" s="303">
        <f>'2026 Sum_Fall Order Form V9'!$T$23</f>
        <v>0</v>
      </c>
      <c r="L234" s="303">
        <f>'2026 Sum_Fall Order Form V9'!$T$23</f>
        <v>0</v>
      </c>
      <c r="M234" s="304">
        <f>'2026 Sum_Fall Order Form V9'!$T$183</f>
        <v>0</v>
      </c>
      <c r="N234" s="304"/>
      <c r="O234" s="303">
        <f>'2026 Sum_Fall Order Form V9'!$W$23</f>
        <v>0</v>
      </c>
      <c r="P234" s="303">
        <f>'2026 Sum_Fall Order Form V9'!$W$23</f>
        <v>0</v>
      </c>
      <c r="Q234" s="304">
        <f>'2026 Sum_Fall Order Form V9'!$W$183</f>
        <v>0</v>
      </c>
      <c r="R234" s="304"/>
      <c r="S234" s="303">
        <f>'2026 Sum_Fall Order Form V9'!$Z$23</f>
        <v>0</v>
      </c>
      <c r="T234" s="303">
        <f>'2026 Sum_Fall Order Form V9'!$Z$23</f>
        <v>0</v>
      </c>
      <c r="U234" s="304">
        <f>'2026 Sum_Fall Order Form V9'!$Z$183</f>
        <v>0</v>
      </c>
      <c r="V234" s="304"/>
      <c r="W234" s="305">
        <f>'2026 Sum_Fall Order Form V9'!$K$183</f>
        <v>46174</v>
      </c>
      <c r="X234" s="305">
        <f>'2026 Sum_Fall Order Form V9'!$N$183</f>
        <v>46209</v>
      </c>
      <c r="Z234" s="304">
        <f>'2026 Sum_Fall Order Form V9'!$BT$183</f>
        <v>4</v>
      </c>
    </row>
    <row r="235" spans="1:26">
      <c r="A235" s="304">
        <v>234</v>
      </c>
      <c r="C235" s="302">
        <f>'2026 Sum_Fall Order Form V9'!$F$18</f>
        <v>0</v>
      </c>
      <c r="D235" s="225" t="s">
        <v>282</v>
      </c>
      <c r="E235" s="343" t="s">
        <v>609</v>
      </c>
      <c r="F235" s="304">
        <v>19637</v>
      </c>
      <c r="G235" s="303">
        <f>'2026 Sum_Fall Order Form V9'!$Q$23</f>
        <v>0</v>
      </c>
      <c r="H235" s="303">
        <f>'2026 Sum_Fall Order Form V9'!$Q$23</f>
        <v>0</v>
      </c>
      <c r="I235" s="304">
        <f>'2026 Sum_Fall Order Form V9'!$R$183</f>
        <v>0</v>
      </c>
      <c r="J235" s="304"/>
      <c r="K235" s="303">
        <f>'2026 Sum_Fall Order Form V9'!$T$23</f>
        <v>0</v>
      </c>
      <c r="L235" s="303">
        <f>'2026 Sum_Fall Order Form V9'!$T$23</f>
        <v>0</v>
      </c>
      <c r="M235" s="304">
        <f>'2026 Sum_Fall Order Form V9'!$U$183</f>
        <v>0</v>
      </c>
      <c r="N235" s="304"/>
      <c r="O235" s="303">
        <f>'2026 Sum_Fall Order Form V9'!$W$23</f>
        <v>0</v>
      </c>
      <c r="P235" s="303">
        <f>'2026 Sum_Fall Order Form V9'!$W$23</f>
        <v>0</v>
      </c>
      <c r="Q235" s="304">
        <f>'2026 Sum_Fall Order Form V9'!$X$183</f>
        <v>0</v>
      </c>
      <c r="R235" s="304"/>
      <c r="S235" s="303">
        <f>'2026 Sum_Fall Order Form V9'!$Z$23</f>
        <v>0</v>
      </c>
      <c r="T235" s="303">
        <f>'2026 Sum_Fall Order Form V9'!$Z$23</f>
        <v>0</v>
      </c>
      <c r="U235" s="304">
        <f>'2026 Sum_Fall Order Form V9'!$AA$183</f>
        <v>0</v>
      </c>
      <c r="V235" s="304"/>
      <c r="W235" s="305"/>
      <c r="X235" s="305"/>
      <c r="Y235" s="310"/>
      <c r="Z235" s="304"/>
    </row>
    <row r="236" spans="1:26">
      <c r="A236" s="304">
        <v>235</v>
      </c>
      <c r="C236" s="302">
        <f>'2026 Sum_Fall Order Form V9'!$F$18</f>
        <v>0</v>
      </c>
      <c r="D236" s="225" t="s">
        <v>283</v>
      </c>
      <c r="E236" s="347">
        <v>7534037</v>
      </c>
      <c r="F236" s="304">
        <v>26478</v>
      </c>
      <c r="G236" s="303">
        <f>'2026 Sum_Fall Order Form V9'!$Q$23</f>
        <v>0</v>
      </c>
      <c r="H236" s="303">
        <f>'2026 Sum_Fall Order Form V9'!$Q$23</f>
        <v>0</v>
      </c>
      <c r="I236" s="304">
        <f>'2026 Sum_Fall Order Form V9'!$Q$184</f>
        <v>0</v>
      </c>
      <c r="J236" s="304"/>
      <c r="K236" s="303">
        <f>'2026 Sum_Fall Order Form V9'!$T$23</f>
        <v>0</v>
      </c>
      <c r="L236" s="303">
        <f>'2026 Sum_Fall Order Form V9'!$T$23</f>
        <v>0</v>
      </c>
      <c r="M236" s="304">
        <f>'2026 Sum_Fall Order Form V9'!$T$184</f>
        <v>0</v>
      </c>
      <c r="N236" s="304"/>
      <c r="O236" s="303">
        <f>'2026 Sum_Fall Order Form V9'!$W$23</f>
        <v>0</v>
      </c>
      <c r="P236" s="303">
        <f>'2026 Sum_Fall Order Form V9'!$W$23</f>
        <v>0</v>
      </c>
      <c r="Q236" s="304">
        <f>'2026 Sum_Fall Order Form V9'!$W$184</f>
        <v>0</v>
      </c>
      <c r="R236" s="304"/>
      <c r="S236" s="303">
        <f>'2026 Sum_Fall Order Form V9'!$Z$23</f>
        <v>0</v>
      </c>
      <c r="T236" s="303">
        <f>'2026 Sum_Fall Order Form V9'!$Z$23</f>
        <v>0</v>
      </c>
      <c r="U236" s="304">
        <f>'2026 Sum_Fall Order Form V9'!$Z$184</f>
        <v>0</v>
      </c>
      <c r="V236" s="304"/>
      <c r="W236" s="305">
        <f>'2026 Sum_Fall Order Form V9'!$K$184</f>
        <v>46174</v>
      </c>
      <c r="X236" s="305">
        <f>'2026 Sum_Fall Order Form V9'!$N$184</f>
        <v>46209</v>
      </c>
      <c r="Z236" s="304">
        <f>'2026 Sum_Fall Order Form V9'!$BT$184</f>
        <v>3</v>
      </c>
    </row>
    <row r="237" spans="1:26">
      <c r="A237" s="304">
        <v>236</v>
      </c>
      <c r="C237" s="302">
        <f>'2026 Sum_Fall Order Form V9'!$F$18</f>
        <v>0</v>
      </c>
      <c r="D237" s="225" t="s">
        <v>283</v>
      </c>
      <c r="E237" s="343" t="s">
        <v>610</v>
      </c>
      <c r="F237" s="304">
        <v>26754</v>
      </c>
      <c r="G237" s="303">
        <f>'2026 Sum_Fall Order Form V9'!$Q$23</f>
        <v>0</v>
      </c>
      <c r="H237" s="303">
        <f>'2026 Sum_Fall Order Form V9'!$Q$23</f>
        <v>0</v>
      </c>
      <c r="I237" s="304">
        <f>'2026 Sum_Fall Order Form V9'!$R$184</f>
        <v>0</v>
      </c>
      <c r="J237" s="304"/>
      <c r="K237" s="303">
        <f>'2026 Sum_Fall Order Form V9'!$T$23</f>
        <v>0</v>
      </c>
      <c r="L237" s="303">
        <f>'2026 Sum_Fall Order Form V9'!$T$23</f>
        <v>0</v>
      </c>
      <c r="M237" s="304">
        <f>'2026 Sum_Fall Order Form V9'!$U$184</f>
        <v>0</v>
      </c>
      <c r="N237" s="304"/>
      <c r="O237" s="303">
        <f>'2026 Sum_Fall Order Form V9'!$W$23</f>
        <v>0</v>
      </c>
      <c r="P237" s="303">
        <f>'2026 Sum_Fall Order Form V9'!$W$23</f>
        <v>0</v>
      </c>
      <c r="Q237" s="304">
        <f>'2026 Sum_Fall Order Form V9'!$X$184</f>
        <v>0</v>
      </c>
      <c r="R237" s="304"/>
      <c r="S237" s="303">
        <f>'2026 Sum_Fall Order Form V9'!$Z$23</f>
        <v>0</v>
      </c>
      <c r="T237" s="303">
        <f>'2026 Sum_Fall Order Form V9'!$Z$23</f>
        <v>0</v>
      </c>
      <c r="U237" s="304">
        <f>'2026 Sum_Fall Order Form V9'!$AA$184</f>
        <v>0</v>
      </c>
      <c r="V237" s="304"/>
      <c r="W237" s="305"/>
      <c r="X237" s="305"/>
      <c r="Z237" s="304"/>
    </row>
    <row r="238" spans="1:26">
      <c r="A238" s="304">
        <v>237</v>
      </c>
      <c r="C238" s="302">
        <f>'2026 Sum_Fall Order Form V9'!$F$18</f>
        <v>0</v>
      </c>
      <c r="D238" s="225" t="s">
        <v>611</v>
      </c>
      <c r="E238" s="347">
        <v>7534107</v>
      </c>
      <c r="F238" s="304">
        <v>29424</v>
      </c>
      <c r="G238" s="303">
        <f>'2026 Sum_Fall Order Form V9'!$Q$23</f>
        <v>0</v>
      </c>
      <c r="H238" s="303">
        <f>'2026 Sum_Fall Order Form V9'!$Q$23</f>
        <v>0</v>
      </c>
      <c r="I238" s="304">
        <f>'2026 Sum_Fall Order Form V9'!$Q$185</f>
        <v>0</v>
      </c>
      <c r="J238" s="304"/>
      <c r="K238" s="303">
        <f>'2026 Sum_Fall Order Form V9'!$T$23</f>
        <v>0</v>
      </c>
      <c r="L238" s="303">
        <f>'2026 Sum_Fall Order Form V9'!$T$23</f>
        <v>0</v>
      </c>
      <c r="M238" s="304">
        <f>'2026 Sum_Fall Order Form V9'!$T$185</f>
        <v>0</v>
      </c>
      <c r="N238" s="304"/>
      <c r="O238" s="303">
        <f>'2026 Sum_Fall Order Form V9'!$W$23</f>
        <v>0</v>
      </c>
      <c r="P238" s="303">
        <f>'2026 Sum_Fall Order Form V9'!$W$23</f>
        <v>0</v>
      </c>
      <c r="Q238" s="304">
        <f>'2026 Sum_Fall Order Form V9'!$W$185</f>
        <v>0</v>
      </c>
      <c r="R238" s="304"/>
      <c r="S238" s="303">
        <f>'2026 Sum_Fall Order Form V9'!$Z$23</f>
        <v>0</v>
      </c>
      <c r="T238" s="303">
        <f>'2026 Sum_Fall Order Form V9'!$Z$23</f>
        <v>0</v>
      </c>
      <c r="U238" s="304">
        <f>'2026 Sum_Fall Order Form V9'!$Z$185</f>
        <v>0</v>
      </c>
      <c r="V238" s="304"/>
      <c r="W238" s="305">
        <f>'2026 Sum_Fall Order Form V9'!$K$185</f>
        <v>46174</v>
      </c>
      <c r="X238" s="305">
        <f>'2026 Sum_Fall Order Form V9'!$N$185</f>
        <v>46209</v>
      </c>
      <c r="Z238" s="304">
        <f>'2026 Sum_Fall Order Form V9'!$BT$185</f>
        <v>35</v>
      </c>
    </row>
    <row r="239" spans="1:26">
      <c r="A239" s="304">
        <v>238</v>
      </c>
      <c r="C239" s="302">
        <f>'2026 Sum_Fall Order Form V9'!$F$18</f>
        <v>0</v>
      </c>
      <c r="D239" s="225" t="s">
        <v>611</v>
      </c>
      <c r="E239" s="343" t="s">
        <v>612</v>
      </c>
      <c r="F239" s="304">
        <v>19640</v>
      </c>
      <c r="G239" s="303">
        <f>'2026 Sum_Fall Order Form V9'!$Q$23</f>
        <v>0</v>
      </c>
      <c r="H239" s="303">
        <f>'2026 Sum_Fall Order Form V9'!$Q$23</f>
        <v>0</v>
      </c>
      <c r="I239" s="304">
        <f>'2026 Sum_Fall Order Form V9'!$R$185</f>
        <v>0</v>
      </c>
      <c r="J239" s="304"/>
      <c r="K239" s="303">
        <f>'2026 Sum_Fall Order Form V9'!$T$23</f>
        <v>0</v>
      </c>
      <c r="L239" s="303">
        <f>'2026 Sum_Fall Order Form V9'!$T$23</f>
        <v>0</v>
      </c>
      <c r="M239" s="304">
        <f>'2026 Sum_Fall Order Form V9'!$U$185</f>
        <v>0</v>
      </c>
      <c r="N239" s="304"/>
      <c r="O239" s="303">
        <f>'2026 Sum_Fall Order Form V9'!$W$23</f>
        <v>0</v>
      </c>
      <c r="P239" s="303">
        <f>'2026 Sum_Fall Order Form V9'!$W$23</f>
        <v>0</v>
      </c>
      <c r="Q239" s="304">
        <f>'2026 Sum_Fall Order Form V9'!$X$185</f>
        <v>0</v>
      </c>
      <c r="R239" s="304"/>
      <c r="S239" s="303">
        <f>'2026 Sum_Fall Order Form V9'!$Z$23</f>
        <v>0</v>
      </c>
      <c r="T239" s="303">
        <f>'2026 Sum_Fall Order Form V9'!$Z$23</f>
        <v>0</v>
      </c>
      <c r="U239" s="304">
        <f>'2026 Sum_Fall Order Form V9'!$AA$185</f>
        <v>0</v>
      </c>
      <c r="V239" s="304"/>
      <c r="W239" s="305"/>
      <c r="X239" s="305"/>
      <c r="Z239" s="304"/>
    </row>
    <row r="240" spans="1:26">
      <c r="A240" s="304">
        <v>239</v>
      </c>
      <c r="C240" s="302">
        <f>'2026 Sum_Fall Order Form V9'!$F$18</f>
        <v>0</v>
      </c>
      <c r="D240" s="225" t="s">
        <v>285</v>
      </c>
      <c r="E240" s="347">
        <v>7534087</v>
      </c>
      <c r="F240" s="304">
        <v>19639</v>
      </c>
      <c r="G240" s="303">
        <f>'2026 Sum_Fall Order Form V9'!$Q$23</f>
        <v>0</v>
      </c>
      <c r="H240" s="303">
        <f>'2026 Sum_Fall Order Form V9'!$Q$23</f>
        <v>0</v>
      </c>
      <c r="I240" s="304">
        <f>'2026 Sum_Fall Order Form V9'!$Q$186</f>
        <v>0</v>
      </c>
      <c r="J240" s="304"/>
      <c r="K240" s="303">
        <f>'2026 Sum_Fall Order Form V9'!$T$23</f>
        <v>0</v>
      </c>
      <c r="L240" s="303">
        <f>'2026 Sum_Fall Order Form V9'!$T$23</f>
        <v>0</v>
      </c>
      <c r="M240" s="304">
        <f>'2026 Sum_Fall Order Form V9'!$T$186</f>
        <v>0</v>
      </c>
      <c r="N240" s="304"/>
      <c r="O240" s="303">
        <f>'2026 Sum_Fall Order Form V9'!$W$23</f>
        <v>0</v>
      </c>
      <c r="P240" s="303">
        <f>'2026 Sum_Fall Order Form V9'!$W$23</f>
        <v>0</v>
      </c>
      <c r="Q240" s="304">
        <f>'2026 Sum_Fall Order Form V9'!$W$186</f>
        <v>0</v>
      </c>
      <c r="R240" s="304"/>
      <c r="S240" s="303">
        <f>'2026 Sum_Fall Order Form V9'!$Z$23</f>
        <v>0</v>
      </c>
      <c r="T240" s="303">
        <f>'2026 Sum_Fall Order Form V9'!$Z$23</f>
        <v>0</v>
      </c>
      <c r="U240" s="304">
        <f>'2026 Sum_Fall Order Form V9'!$Z$186</f>
        <v>0</v>
      </c>
      <c r="V240" s="304"/>
      <c r="W240" s="305">
        <f>'2026 Sum_Fall Order Form V9'!$K$186</f>
        <v>46174</v>
      </c>
      <c r="X240" s="305">
        <f>'2026 Sum_Fall Order Form V9'!$N$186</f>
        <v>46209</v>
      </c>
      <c r="Z240" s="304" t="str">
        <f>'2026 Sum_Fall Order Form V9'!$BT$186</f>
        <v>S/O</v>
      </c>
    </row>
    <row r="241" spans="1:26">
      <c r="A241" s="304">
        <v>240</v>
      </c>
      <c r="C241" s="302">
        <f>'2026 Sum_Fall Order Form V9'!$F$18</f>
        <v>0</v>
      </c>
      <c r="D241" s="225" t="s">
        <v>285</v>
      </c>
      <c r="E241" s="343" t="s">
        <v>613</v>
      </c>
      <c r="F241" s="304">
        <v>19640</v>
      </c>
      <c r="G241" s="303">
        <f>'2026 Sum_Fall Order Form V9'!$Q$23</f>
        <v>0</v>
      </c>
      <c r="H241" s="303">
        <f>'2026 Sum_Fall Order Form V9'!$Q$23</f>
        <v>0</v>
      </c>
      <c r="I241" s="304">
        <f>'2026 Sum_Fall Order Form V9'!$R$186</f>
        <v>0</v>
      </c>
      <c r="J241" s="304"/>
      <c r="K241" s="303">
        <f>'2026 Sum_Fall Order Form V9'!$T$23</f>
        <v>0</v>
      </c>
      <c r="L241" s="303">
        <f>'2026 Sum_Fall Order Form V9'!$T$23</f>
        <v>0</v>
      </c>
      <c r="M241" s="304">
        <f>'2026 Sum_Fall Order Form V9'!$U$186</f>
        <v>0</v>
      </c>
      <c r="N241" s="304"/>
      <c r="O241" s="303">
        <f>'2026 Sum_Fall Order Form V9'!$W$23</f>
        <v>0</v>
      </c>
      <c r="P241" s="303">
        <f>'2026 Sum_Fall Order Form V9'!$W$23</f>
        <v>0</v>
      </c>
      <c r="Q241" s="304">
        <f>'2026 Sum_Fall Order Form V9'!$X$186</f>
        <v>0</v>
      </c>
      <c r="R241" s="304"/>
      <c r="S241" s="303">
        <f>'2026 Sum_Fall Order Form V9'!$Z$23</f>
        <v>0</v>
      </c>
      <c r="T241" s="303">
        <f>'2026 Sum_Fall Order Form V9'!$Z$23</f>
        <v>0</v>
      </c>
      <c r="U241" s="304">
        <f>'2026 Sum_Fall Order Form V9'!$AA$186</f>
        <v>0</v>
      </c>
      <c r="V241" s="304"/>
      <c r="W241" s="305"/>
      <c r="X241" s="305"/>
      <c r="Z241" s="304"/>
    </row>
    <row r="242" spans="1:26">
      <c r="A242" s="304">
        <v>241</v>
      </c>
      <c r="C242" s="302">
        <f>'2026 Sum_Fall Order Form V9'!$F$18</f>
        <v>0</v>
      </c>
      <c r="D242" s="225" t="s">
        <v>285</v>
      </c>
      <c r="E242" s="347">
        <v>7134104</v>
      </c>
      <c r="F242" s="304">
        <v>19717</v>
      </c>
      <c r="G242" s="303">
        <f>'2026 Sum_Fall Order Form V9'!$Q$23</f>
        <v>0</v>
      </c>
      <c r="H242" s="303">
        <f>'2026 Sum_Fall Order Form V9'!$Q$23</f>
        <v>0</v>
      </c>
      <c r="I242" s="304">
        <f>'2026 Sum_Fall Order Form V9'!$Q$187</f>
        <v>0</v>
      </c>
      <c r="J242" s="304"/>
      <c r="K242" s="303">
        <f>'2026 Sum_Fall Order Form V9'!$T$23</f>
        <v>0</v>
      </c>
      <c r="L242" s="303">
        <f>'2026 Sum_Fall Order Form V9'!$T$23</f>
        <v>0</v>
      </c>
      <c r="M242" s="304">
        <f>'2026 Sum_Fall Order Form V9'!$T$187</f>
        <v>0</v>
      </c>
      <c r="N242" s="304"/>
      <c r="O242" s="303">
        <f>'2026 Sum_Fall Order Form V9'!$W$23</f>
        <v>0</v>
      </c>
      <c r="P242" s="303">
        <f>'2026 Sum_Fall Order Form V9'!$W$23</f>
        <v>0</v>
      </c>
      <c r="Q242" s="304">
        <f>'2026 Sum_Fall Order Form V9'!$W$187</f>
        <v>0</v>
      </c>
      <c r="R242" s="304"/>
      <c r="S242" s="303">
        <f>'2026 Sum_Fall Order Form V9'!$Z$23</f>
        <v>0</v>
      </c>
      <c r="T242" s="303">
        <f>'2026 Sum_Fall Order Form V9'!$Z$23</f>
        <v>0</v>
      </c>
      <c r="U242" s="304">
        <f>'2026 Sum_Fall Order Form V9'!$Z$187</f>
        <v>0</v>
      </c>
      <c r="V242" s="304"/>
      <c r="W242" s="305">
        <f>'2026 Sum_Fall Order Form V9'!$K$187</f>
        <v>46174</v>
      </c>
      <c r="X242" s="305">
        <f>'2026 Sum_Fall Order Form V9'!$N$187</f>
        <v>46209</v>
      </c>
      <c r="Z242" s="304">
        <f>'2026 Sum_Fall Order Form V9'!$BT$187</f>
        <v>5</v>
      </c>
    </row>
    <row r="243" spans="1:26">
      <c r="A243" s="304">
        <v>242</v>
      </c>
      <c r="C243" s="302">
        <f>'2026 Sum_Fall Order Form V9'!$F$18</f>
        <v>0</v>
      </c>
      <c r="D243" s="225" t="s">
        <v>285</v>
      </c>
      <c r="E243" s="343" t="s">
        <v>614</v>
      </c>
      <c r="F243" s="304">
        <v>19718</v>
      </c>
      <c r="G243" s="303">
        <f>'2026 Sum_Fall Order Form V9'!$Q$23</f>
        <v>0</v>
      </c>
      <c r="H243" s="303">
        <f>'2026 Sum_Fall Order Form V9'!$Q$23</f>
        <v>0</v>
      </c>
      <c r="I243" s="304">
        <f>'2026 Sum_Fall Order Form V9'!$R$187</f>
        <v>0</v>
      </c>
      <c r="J243" s="304"/>
      <c r="K243" s="303">
        <f>'2026 Sum_Fall Order Form V9'!$T$23</f>
        <v>0</v>
      </c>
      <c r="L243" s="303">
        <f>'2026 Sum_Fall Order Form V9'!$T$23</f>
        <v>0</v>
      </c>
      <c r="M243" s="304">
        <f>'2026 Sum_Fall Order Form V9'!$U$187</f>
        <v>0</v>
      </c>
      <c r="N243" s="304"/>
      <c r="O243" s="303">
        <f>'2026 Sum_Fall Order Form V9'!$W$23</f>
        <v>0</v>
      </c>
      <c r="P243" s="303">
        <f>'2026 Sum_Fall Order Form V9'!$W$23</f>
        <v>0</v>
      </c>
      <c r="Q243" s="304">
        <f>'2026 Sum_Fall Order Form V9'!$X$187</f>
        <v>0</v>
      </c>
      <c r="R243" s="304"/>
      <c r="S243" s="303">
        <f>'2026 Sum_Fall Order Form V9'!$Z$23</f>
        <v>0</v>
      </c>
      <c r="T243" s="303">
        <f>'2026 Sum_Fall Order Form V9'!$Z$23</f>
        <v>0</v>
      </c>
      <c r="U243" s="304">
        <f>'2026 Sum_Fall Order Form V9'!$AA$187</f>
        <v>0</v>
      </c>
      <c r="V243" s="304"/>
      <c r="W243" s="305"/>
      <c r="X243" s="305"/>
      <c r="Y243" s="310"/>
      <c r="Z243" s="304"/>
    </row>
    <row r="244" spans="1:26">
      <c r="A244" s="304">
        <v>243</v>
      </c>
      <c r="C244" s="302">
        <f>'2026 Sum_Fall Order Form V9'!$F$18</f>
        <v>0</v>
      </c>
      <c r="D244" s="225" t="s">
        <v>287</v>
      </c>
      <c r="E244" s="347">
        <v>7534407</v>
      </c>
      <c r="F244" s="304">
        <v>19644</v>
      </c>
      <c r="G244" s="303">
        <f>'2026 Sum_Fall Order Form V9'!$Q$23</f>
        <v>0</v>
      </c>
      <c r="H244" s="303">
        <f>'2026 Sum_Fall Order Form V9'!$Q$23</f>
        <v>0</v>
      </c>
      <c r="I244" s="304">
        <f>'2026 Sum_Fall Order Form V9'!$Q$188</f>
        <v>0</v>
      </c>
      <c r="J244" s="304"/>
      <c r="K244" s="303">
        <f>'2026 Sum_Fall Order Form V9'!$T$23</f>
        <v>0</v>
      </c>
      <c r="L244" s="303">
        <f>'2026 Sum_Fall Order Form V9'!$T$23</f>
        <v>0</v>
      </c>
      <c r="M244" s="304">
        <f>'2026 Sum_Fall Order Form V9'!$T$188</f>
        <v>0</v>
      </c>
      <c r="N244" s="304"/>
      <c r="O244" s="303">
        <f>'2026 Sum_Fall Order Form V9'!$W$23</f>
        <v>0</v>
      </c>
      <c r="P244" s="303">
        <f>'2026 Sum_Fall Order Form V9'!$W$23</f>
        <v>0</v>
      </c>
      <c r="Q244" s="304">
        <f>'2026 Sum_Fall Order Form V9'!$W$188</f>
        <v>0</v>
      </c>
      <c r="R244" s="304"/>
      <c r="S244" s="303">
        <f>'2026 Sum_Fall Order Form V9'!$Z$23</f>
        <v>0</v>
      </c>
      <c r="T244" s="303">
        <f>'2026 Sum_Fall Order Form V9'!$Z$23</f>
        <v>0</v>
      </c>
      <c r="U244" s="304">
        <f>'2026 Sum_Fall Order Form V9'!$Z$188</f>
        <v>0</v>
      </c>
      <c r="V244" s="304"/>
      <c r="W244" s="305">
        <f>'2026 Sum_Fall Order Form V9'!$K$188</f>
        <v>46174</v>
      </c>
      <c r="X244" s="305">
        <f>'2026 Sum_Fall Order Form V9'!$N$188</f>
        <v>46209</v>
      </c>
      <c r="Z244" s="304">
        <f>'2026 Sum_Fall Order Form V9'!$BT$188</f>
        <v>9</v>
      </c>
    </row>
    <row r="245" spans="1:26">
      <c r="A245" s="304">
        <v>244</v>
      </c>
      <c r="C245" s="302">
        <f>'2026 Sum_Fall Order Form V9'!$F$18</f>
        <v>0</v>
      </c>
      <c r="D245" s="225" t="s">
        <v>287</v>
      </c>
      <c r="E245" s="343" t="s">
        <v>615</v>
      </c>
      <c r="F245" s="304">
        <v>19643</v>
      </c>
      <c r="G245" s="303">
        <f>'2026 Sum_Fall Order Form V9'!$Q$23</f>
        <v>0</v>
      </c>
      <c r="H245" s="303">
        <f>'2026 Sum_Fall Order Form V9'!$Q$23</f>
        <v>0</v>
      </c>
      <c r="I245" s="304">
        <f>'2026 Sum_Fall Order Form V9'!$R$188</f>
        <v>0</v>
      </c>
      <c r="J245" s="304"/>
      <c r="K245" s="303">
        <f>'2026 Sum_Fall Order Form V9'!$T$23</f>
        <v>0</v>
      </c>
      <c r="L245" s="303">
        <f>'2026 Sum_Fall Order Form V9'!$T$23</f>
        <v>0</v>
      </c>
      <c r="M245" s="304">
        <f>'2026 Sum_Fall Order Form V9'!$U$188</f>
        <v>0</v>
      </c>
      <c r="N245" s="304"/>
      <c r="O245" s="303">
        <f>'2026 Sum_Fall Order Form V9'!$W$23</f>
        <v>0</v>
      </c>
      <c r="P245" s="303">
        <f>'2026 Sum_Fall Order Form V9'!$W$23</f>
        <v>0</v>
      </c>
      <c r="Q245" s="304">
        <f>'2026 Sum_Fall Order Form V9'!$X$188</f>
        <v>0</v>
      </c>
      <c r="R245" s="304"/>
      <c r="S245" s="303">
        <f>'2026 Sum_Fall Order Form V9'!$Z$23</f>
        <v>0</v>
      </c>
      <c r="T245" s="303">
        <f>'2026 Sum_Fall Order Form V9'!$Z$23</f>
        <v>0</v>
      </c>
      <c r="U245" s="304">
        <f>'2026 Sum_Fall Order Form V9'!$AA$188</f>
        <v>0</v>
      </c>
      <c r="V245" s="304"/>
      <c r="W245" s="305"/>
      <c r="X245" s="305"/>
      <c r="Y245" s="310"/>
      <c r="Z245" s="304"/>
    </row>
    <row r="246" spans="1:26">
      <c r="A246" s="304">
        <v>245</v>
      </c>
      <c r="C246" s="302">
        <f>'2026 Sum_Fall Order Form V9'!$F$18</f>
        <v>0</v>
      </c>
      <c r="D246" s="225" t="s">
        <v>288</v>
      </c>
      <c r="E246" s="347">
        <v>7534507</v>
      </c>
      <c r="F246" s="304">
        <v>19645</v>
      </c>
      <c r="G246" s="303">
        <f>'2026 Sum_Fall Order Form V9'!$Q$23</f>
        <v>0</v>
      </c>
      <c r="H246" s="303">
        <f>'2026 Sum_Fall Order Form V9'!$Q$23</f>
        <v>0</v>
      </c>
      <c r="I246" s="304">
        <f>'2026 Sum_Fall Order Form V9'!$Q$189</f>
        <v>0</v>
      </c>
      <c r="J246" s="304"/>
      <c r="K246" s="303">
        <f>'2026 Sum_Fall Order Form V9'!$T$23</f>
        <v>0</v>
      </c>
      <c r="L246" s="303">
        <f>'2026 Sum_Fall Order Form V9'!$T$23</f>
        <v>0</v>
      </c>
      <c r="M246" s="304">
        <f>'2026 Sum_Fall Order Form V9'!$T$189</f>
        <v>0</v>
      </c>
      <c r="N246" s="304"/>
      <c r="O246" s="303">
        <f>'2026 Sum_Fall Order Form V9'!$W$23</f>
        <v>0</v>
      </c>
      <c r="P246" s="303">
        <f>'2026 Sum_Fall Order Form V9'!$W$23</f>
        <v>0</v>
      </c>
      <c r="Q246" s="304">
        <f>'2026 Sum_Fall Order Form V9'!$W$189</f>
        <v>0</v>
      </c>
      <c r="R246" s="304"/>
      <c r="S246" s="303">
        <f>'2026 Sum_Fall Order Form V9'!$Z$23</f>
        <v>0</v>
      </c>
      <c r="T246" s="303">
        <f>'2026 Sum_Fall Order Form V9'!$Z$23</f>
        <v>0</v>
      </c>
      <c r="U246" s="304">
        <f>'2026 Sum_Fall Order Form V9'!$Z$189</f>
        <v>0</v>
      </c>
      <c r="V246" s="304"/>
      <c r="W246" s="305">
        <f>'2026 Sum_Fall Order Form V9'!$K$189</f>
        <v>46174</v>
      </c>
      <c r="X246" s="305">
        <f>'2026 Sum_Fall Order Form V9'!$N$189</f>
        <v>46209</v>
      </c>
      <c r="Z246" s="304">
        <f>'2026 Sum_Fall Order Form V9'!$BT$189</f>
        <v>15</v>
      </c>
    </row>
    <row r="247" spans="1:26">
      <c r="A247" s="304">
        <v>246</v>
      </c>
      <c r="C247" s="302">
        <f>'2026 Sum_Fall Order Form V9'!$F$18</f>
        <v>0</v>
      </c>
      <c r="D247" s="225" t="s">
        <v>288</v>
      </c>
      <c r="E247" s="343" t="s">
        <v>616</v>
      </c>
      <c r="F247" s="304">
        <v>19646</v>
      </c>
      <c r="G247" s="303">
        <f>'2026 Sum_Fall Order Form V9'!$Q$23</f>
        <v>0</v>
      </c>
      <c r="H247" s="303">
        <f>'2026 Sum_Fall Order Form V9'!$Q$23</f>
        <v>0</v>
      </c>
      <c r="I247" s="304">
        <f>'2026 Sum_Fall Order Form V9'!$R$189</f>
        <v>0</v>
      </c>
      <c r="J247" s="304"/>
      <c r="K247" s="303">
        <f>'2026 Sum_Fall Order Form V9'!$T$23</f>
        <v>0</v>
      </c>
      <c r="L247" s="303">
        <f>'2026 Sum_Fall Order Form V9'!$T$23</f>
        <v>0</v>
      </c>
      <c r="M247" s="304">
        <f>'2026 Sum_Fall Order Form V9'!$U$189</f>
        <v>0</v>
      </c>
      <c r="N247" s="304"/>
      <c r="O247" s="303">
        <f>'2026 Sum_Fall Order Form V9'!$W$23</f>
        <v>0</v>
      </c>
      <c r="P247" s="303">
        <f>'2026 Sum_Fall Order Form V9'!$W$23</f>
        <v>0</v>
      </c>
      <c r="Q247" s="304">
        <f>'2026 Sum_Fall Order Form V9'!$X$189</f>
        <v>0</v>
      </c>
      <c r="R247" s="304"/>
      <c r="S247" s="303">
        <f>'2026 Sum_Fall Order Form V9'!$Z$23</f>
        <v>0</v>
      </c>
      <c r="T247" s="303">
        <f>'2026 Sum_Fall Order Form V9'!$Z$23</f>
        <v>0</v>
      </c>
      <c r="U247" s="304">
        <f>'2026 Sum_Fall Order Form V9'!$AA$189</f>
        <v>0</v>
      </c>
      <c r="V247" s="304"/>
      <c r="W247" s="305"/>
      <c r="X247" s="305"/>
      <c r="Z247" s="304"/>
    </row>
    <row r="248" spans="1:26">
      <c r="A248" s="304">
        <v>247</v>
      </c>
      <c r="C248" s="302">
        <f>'2026 Sum_Fall Order Form V9'!$F$18</f>
        <v>0</v>
      </c>
      <c r="D248" s="225" t="s">
        <v>289</v>
      </c>
      <c r="E248" s="347">
        <v>7535007</v>
      </c>
      <c r="F248" s="304">
        <v>19648</v>
      </c>
      <c r="G248" s="303">
        <f>'2026 Sum_Fall Order Form V9'!$Q$23</f>
        <v>0</v>
      </c>
      <c r="H248" s="303">
        <f>'2026 Sum_Fall Order Form V9'!$Q$23</f>
        <v>0</v>
      </c>
      <c r="I248" s="304">
        <f>'2026 Sum_Fall Order Form V9'!$Q$190</f>
        <v>0</v>
      </c>
      <c r="J248" s="304"/>
      <c r="K248" s="303">
        <f>'2026 Sum_Fall Order Form V9'!$T$23</f>
        <v>0</v>
      </c>
      <c r="L248" s="303">
        <f>'2026 Sum_Fall Order Form V9'!$T$23</f>
        <v>0</v>
      </c>
      <c r="M248" s="304">
        <f>'2026 Sum_Fall Order Form V9'!$T$190</f>
        <v>0</v>
      </c>
      <c r="N248" s="304"/>
      <c r="O248" s="303">
        <f>'2026 Sum_Fall Order Form V9'!$W$23</f>
        <v>0</v>
      </c>
      <c r="P248" s="303">
        <f>'2026 Sum_Fall Order Form V9'!$W$23</f>
        <v>0</v>
      </c>
      <c r="Q248" s="304">
        <f>'2026 Sum_Fall Order Form V9'!$W$190</f>
        <v>0</v>
      </c>
      <c r="R248" s="304"/>
      <c r="S248" s="303">
        <f>'2026 Sum_Fall Order Form V9'!$Z$23</f>
        <v>0</v>
      </c>
      <c r="T248" s="303">
        <f>'2026 Sum_Fall Order Form V9'!$Z$23</f>
        <v>0</v>
      </c>
      <c r="U248" s="304">
        <f>'2026 Sum_Fall Order Form V9'!$Z$190</f>
        <v>0</v>
      </c>
      <c r="V248" s="304"/>
      <c r="W248" s="305">
        <f>'2026 Sum_Fall Order Form V9'!$K$190</f>
        <v>46174</v>
      </c>
      <c r="X248" s="305">
        <f>'2026 Sum_Fall Order Form V9'!$N$190</f>
        <v>46209</v>
      </c>
      <c r="Z248" s="304">
        <f>'2026 Sum_Fall Order Form V9'!$BT$190</f>
        <v>15</v>
      </c>
    </row>
    <row r="249" spans="1:26">
      <c r="A249" s="304">
        <v>248</v>
      </c>
      <c r="C249" s="302">
        <f>'2026 Sum_Fall Order Form V9'!$F$18</f>
        <v>0</v>
      </c>
      <c r="D249" s="225" t="s">
        <v>289</v>
      </c>
      <c r="E249" s="343" t="s">
        <v>617</v>
      </c>
      <c r="F249" s="304">
        <v>19647</v>
      </c>
      <c r="G249" s="303">
        <f>'2026 Sum_Fall Order Form V9'!$Q$23</f>
        <v>0</v>
      </c>
      <c r="H249" s="303">
        <f>'2026 Sum_Fall Order Form V9'!$Q$23</f>
        <v>0</v>
      </c>
      <c r="I249" s="304">
        <f>'2026 Sum_Fall Order Form V9'!$R$190</f>
        <v>0</v>
      </c>
      <c r="J249" s="304"/>
      <c r="K249" s="303">
        <f>'2026 Sum_Fall Order Form V9'!$T$23</f>
        <v>0</v>
      </c>
      <c r="L249" s="303">
        <f>'2026 Sum_Fall Order Form V9'!$T$23</f>
        <v>0</v>
      </c>
      <c r="M249" s="304">
        <f>'2026 Sum_Fall Order Form V9'!$U$190</f>
        <v>0</v>
      </c>
      <c r="N249" s="304"/>
      <c r="O249" s="303">
        <f>'2026 Sum_Fall Order Form V9'!$W$23</f>
        <v>0</v>
      </c>
      <c r="P249" s="303">
        <f>'2026 Sum_Fall Order Form V9'!$W$23</f>
        <v>0</v>
      </c>
      <c r="Q249" s="304">
        <f>'2026 Sum_Fall Order Form V9'!$X$190</f>
        <v>0</v>
      </c>
      <c r="R249" s="304"/>
      <c r="S249" s="303">
        <f>'2026 Sum_Fall Order Form V9'!$Z$23</f>
        <v>0</v>
      </c>
      <c r="T249" s="303">
        <f>'2026 Sum_Fall Order Form V9'!$Z$23</f>
        <v>0</v>
      </c>
      <c r="U249" s="304">
        <f>'2026 Sum_Fall Order Form V9'!$AA$190</f>
        <v>0</v>
      </c>
      <c r="V249" s="304"/>
      <c r="W249" s="305"/>
      <c r="X249" s="305"/>
      <c r="Z249" s="304"/>
    </row>
    <row r="250" spans="1:26">
      <c r="A250" s="304">
        <v>249</v>
      </c>
      <c r="C250" s="302">
        <f>'2026 Sum_Fall Order Form V9'!$F$18</f>
        <v>0</v>
      </c>
      <c r="D250" s="341" t="s">
        <v>290</v>
      </c>
      <c r="E250" s="347">
        <v>7535107</v>
      </c>
      <c r="F250" s="304">
        <v>19649</v>
      </c>
      <c r="G250" s="303">
        <f>'2026 Sum_Fall Order Form V9'!$Q$23</f>
        <v>0</v>
      </c>
      <c r="H250" s="303">
        <f>'2026 Sum_Fall Order Form V9'!$Q$23</f>
        <v>0</v>
      </c>
      <c r="I250" s="304">
        <f>'2026 Sum_Fall Order Form V9'!$Q$191</f>
        <v>0</v>
      </c>
      <c r="J250" s="304"/>
      <c r="K250" s="303">
        <f>'2026 Sum_Fall Order Form V9'!$T$23</f>
        <v>0</v>
      </c>
      <c r="L250" s="303">
        <f>'2026 Sum_Fall Order Form V9'!$T$23</f>
        <v>0</v>
      </c>
      <c r="M250" s="304">
        <f>'2026 Sum_Fall Order Form V9'!$T$191</f>
        <v>0</v>
      </c>
      <c r="N250" s="304"/>
      <c r="O250" s="303">
        <f>'2026 Sum_Fall Order Form V9'!$W$23</f>
        <v>0</v>
      </c>
      <c r="P250" s="303">
        <f>'2026 Sum_Fall Order Form V9'!$W$23</f>
        <v>0</v>
      </c>
      <c r="Q250" s="304">
        <f>'2026 Sum_Fall Order Form V9'!$W$191</f>
        <v>0</v>
      </c>
      <c r="R250" s="304"/>
      <c r="S250" s="303">
        <f>'2026 Sum_Fall Order Form V9'!$Z$23</f>
        <v>0</v>
      </c>
      <c r="T250" s="303">
        <f>'2026 Sum_Fall Order Form V9'!$Z$23</f>
        <v>0</v>
      </c>
      <c r="U250" s="304">
        <f>'2026 Sum_Fall Order Form V9'!$Z$191</f>
        <v>0</v>
      </c>
      <c r="V250" s="304"/>
      <c r="W250" s="305">
        <f>'2026 Sum_Fall Order Form V9'!$K$191</f>
        <v>46174</v>
      </c>
      <c r="X250" s="305">
        <f>'2026 Sum_Fall Order Form V9'!$N$191</f>
        <v>46209</v>
      </c>
      <c r="Z250" s="304" t="str">
        <f>'2026 Sum_Fall Order Form V9'!$BT$191</f>
        <v>S/O</v>
      </c>
    </row>
    <row r="251" spans="1:26">
      <c r="A251" s="304">
        <v>250</v>
      </c>
      <c r="C251" s="302">
        <f>'2026 Sum_Fall Order Form V9'!$F$18</f>
        <v>0</v>
      </c>
      <c r="D251" s="341" t="s">
        <v>290</v>
      </c>
      <c r="E251" s="343" t="s">
        <v>618</v>
      </c>
      <c r="F251" s="304">
        <v>19650</v>
      </c>
      <c r="G251" s="303">
        <f>'2026 Sum_Fall Order Form V9'!$Q$23</f>
        <v>0</v>
      </c>
      <c r="H251" s="303">
        <f>'2026 Sum_Fall Order Form V9'!$Q$23</f>
        <v>0</v>
      </c>
      <c r="I251" s="304">
        <f>'2026 Sum_Fall Order Form V9'!$R$191</f>
        <v>0</v>
      </c>
      <c r="J251" s="304"/>
      <c r="K251" s="303">
        <f>'2026 Sum_Fall Order Form V9'!$T$23</f>
        <v>0</v>
      </c>
      <c r="L251" s="303">
        <f>'2026 Sum_Fall Order Form V9'!$T$23</f>
        <v>0</v>
      </c>
      <c r="M251" s="304">
        <f>'2026 Sum_Fall Order Form V9'!$U$191</f>
        <v>0</v>
      </c>
      <c r="N251" s="304"/>
      <c r="O251" s="303">
        <f>'2026 Sum_Fall Order Form V9'!$W$23</f>
        <v>0</v>
      </c>
      <c r="P251" s="303">
        <f>'2026 Sum_Fall Order Form V9'!$W$23</f>
        <v>0</v>
      </c>
      <c r="Q251" s="304">
        <f>'2026 Sum_Fall Order Form V9'!$X$191</f>
        <v>0</v>
      </c>
      <c r="R251" s="304"/>
      <c r="S251" s="303">
        <f>'2026 Sum_Fall Order Form V9'!$Z$23</f>
        <v>0</v>
      </c>
      <c r="T251" s="303">
        <f>'2026 Sum_Fall Order Form V9'!$Z$23</f>
        <v>0</v>
      </c>
      <c r="U251" s="304">
        <f>'2026 Sum_Fall Order Form V9'!$AA$191</f>
        <v>0</v>
      </c>
      <c r="V251" s="304"/>
      <c r="W251" s="305"/>
      <c r="X251" s="305"/>
      <c r="Z251" s="304"/>
    </row>
    <row r="252" spans="1:26">
      <c r="A252" s="304">
        <v>251</v>
      </c>
      <c r="C252" s="302">
        <f>'2026 Sum_Fall Order Form V9'!$F$18</f>
        <v>0</v>
      </c>
      <c r="D252" s="225" t="s">
        <v>291</v>
      </c>
      <c r="E252" s="347">
        <v>7535207</v>
      </c>
      <c r="F252" s="304">
        <v>19651</v>
      </c>
      <c r="G252" s="303">
        <f>'2026 Sum_Fall Order Form V9'!$Q$23</f>
        <v>0</v>
      </c>
      <c r="H252" s="303">
        <f>'2026 Sum_Fall Order Form V9'!$Q$23</f>
        <v>0</v>
      </c>
      <c r="I252" s="304">
        <f>'2026 Sum_Fall Order Form V9'!$Q$192</f>
        <v>0</v>
      </c>
      <c r="J252" s="304"/>
      <c r="K252" s="303">
        <f>'2026 Sum_Fall Order Form V9'!$T$23</f>
        <v>0</v>
      </c>
      <c r="L252" s="303">
        <f>'2026 Sum_Fall Order Form V9'!$T$23</f>
        <v>0</v>
      </c>
      <c r="M252" s="304">
        <f>'2026 Sum_Fall Order Form V9'!$T$192</f>
        <v>0</v>
      </c>
      <c r="N252" s="304"/>
      <c r="O252" s="303">
        <f>'2026 Sum_Fall Order Form V9'!$W$23</f>
        <v>0</v>
      </c>
      <c r="P252" s="303">
        <f>'2026 Sum_Fall Order Form V9'!$W$23</f>
        <v>0</v>
      </c>
      <c r="Q252" s="304">
        <f>'2026 Sum_Fall Order Form V9'!$W$192</f>
        <v>0</v>
      </c>
      <c r="R252" s="304"/>
      <c r="S252" s="303">
        <f>'2026 Sum_Fall Order Form V9'!$Z$23</f>
        <v>0</v>
      </c>
      <c r="T252" s="303">
        <f>'2026 Sum_Fall Order Form V9'!$Z$23</f>
        <v>0</v>
      </c>
      <c r="U252" s="304">
        <f>'2026 Sum_Fall Order Form V9'!$Z$192</f>
        <v>0</v>
      </c>
      <c r="V252" s="304"/>
      <c r="W252" s="305">
        <f>'2026 Sum_Fall Order Form V9'!$K$192</f>
        <v>46174</v>
      </c>
      <c r="X252" s="305">
        <f>'2026 Sum_Fall Order Form V9'!$N$192</f>
        <v>46209</v>
      </c>
      <c r="Z252" s="304" t="str">
        <f>'2026 Sum_Fall Order Form V9'!$BT$192</f>
        <v>S/O</v>
      </c>
    </row>
    <row r="253" spans="1:26">
      <c r="A253" s="304">
        <v>252</v>
      </c>
      <c r="C253" s="302">
        <f>'2026 Sum_Fall Order Form V9'!$F$18</f>
        <v>0</v>
      </c>
      <c r="D253" s="225" t="s">
        <v>291</v>
      </c>
      <c r="E253" s="343" t="s">
        <v>619</v>
      </c>
      <c r="F253" s="304">
        <v>19652</v>
      </c>
      <c r="G253" s="303">
        <f>'2026 Sum_Fall Order Form V9'!$Q$23</f>
        <v>0</v>
      </c>
      <c r="H253" s="303">
        <f>'2026 Sum_Fall Order Form V9'!$Q$23</f>
        <v>0</v>
      </c>
      <c r="I253" s="304">
        <f>'2026 Sum_Fall Order Form V9'!$R$192</f>
        <v>0</v>
      </c>
      <c r="J253" s="304"/>
      <c r="K253" s="303">
        <f>'2026 Sum_Fall Order Form V9'!$T$23</f>
        <v>0</v>
      </c>
      <c r="L253" s="303">
        <f>'2026 Sum_Fall Order Form V9'!$T$23</f>
        <v>0</v>
      </c>
      <c r="M253" s="304">
        <f>'2026 Sum_Fall Order Form V9'!$U$192</f>
        <v>0</v>
      </c>
      <c r="N253" s="304"/>
      <c r="O253" s="303">
        <f>'2026 Sum_Fall Order Form V9'!$W$23</f>
        <v>0</v>
      </c>
      <c r="P253" s="303">
        <f>'2026 Sum_Fall Order Form V9'!$W$23</f>
        <v>0</v>
      </c>
      <c r="Q253" s="304">
        <f>'2026 Sum_Fall Order Form V9'!$X$192</f>
        <v>0</v>
      </c>
      <c r="R253" s="304"/>
      <c r="S253" s="303">
        <f>'2026 Sum_Fall Order Form V9'!$Z$23</f>
        <v>0</v>
      </c>
      <c r="T253" s="303">
        <f>'2026 Sum_Fall Order Form V9'!$Z$23</f>
        <v>0</v>
      </c>
      <c r="U253" s="304">
        <f>'2026 Sum_Fall Order Form V9'!$AA$192</f>
        <v>0</v>
      </c>
      <c r="V253" s="304"/>
      <c r="W253" s="305"/>
      <c r="X253" s="305"/>
      <c r="Z253" s="304"/>
    </row>
    <row r="254" spans="1:26">
      <c r="A254" s="304">
        <v>253</v>
      </c>
      <c r="C254" s="302">
        <f>'2026 Sum_Fall Order Form V9'!$F$18</f>
        <v>0</v>
      </c>
      <c r="D254" s="225" t="s">
        <v>291</v>
      </c>
      <c r="E254" s="347">
        <v>7135204</v>
      </c>
      <c r="F254" s="304">
        <v>19722</v>
      </c>
      <c r="G254" s="303">
        <f>'2026 Sum_Fall Order Form V9'!$Q$23</f>
        <v>0</v>
      </c>
      <c r="H254" s="303">
        <f>'2026 Sum_Fall Order Form V9'!$Q$23</f>
        <v>0</v>
      </c>
      <c r="I254" s="304">
        <f>'2026 Sum_Fall Order Form V9'!$Q$193</f>
        <v>0</v>
      </c>
      <c r="J254" s="304"/>
      <c r="K254" s="303">
        <f>'2026 Sum_Fall Order Form V9'!$T$23</f>
        <v>0</v>
      </c>
      <c r="L254" s="303">
        <f>'2026 Sum_Fall Order Form V9'!$T$23</f>
        <v>0</v>
      </c>
      <c r="M254" s="304">
        <f>'2026 Sum_Fall Order Form V9'!$T$193</f>
        <v>0</v>
      </c>
      <c r="N254" s="304"/>
      <c r="O254" s="303">
        <f>'2026 Sum_Fall Order Form V9'!$W$23</f>
        <v>0</v>
      </c>
      <c r="P254" s="303">
        <f>'2026 Sum_Fall Order Form V9'!$W$23</f>
        <v>0</v>
      </c>
      <c r="Q254" s="304">
        <f>'2026 Sum_Fall Order Form V9'!$W$193</f>
        <v>0</v>
      </c>
      <c r="R254" s="304"/>
      <c r="S254" s="303">
        <f>'2026 Sum_Fall Order Form V9'!$Z$23</f>
        <v>0</v>
      </c>
      <c r="T254" s="303">
        <f>'2026 Sum_Fall Order Form V9'!$Z$23</f>
        <v>0</v>
      </c>
      <c r="U254" s="304">
        <f>'2026 Sum_Fall Order Form V9'!$Z$193</f>
        <v>0</v>
      </c>
      <c r="V254" s="304"/>
      <c r="W254" s="305">
        <f>'2026 Sum_Fall Order Form V9'!$K$193</f>
        <v>46174</v>
      </c>
      <c r="X254" s="305">
        <f>'2026 Sum_Fall Order Form V9'!$N$193</f>
        <v>46209</v>
      </c>
      <c r="Z254" s="304">
        <f>'2026 Sum_Fall Order Form V9'!$BT$193</f>
        <v>5</v>
      </c>
    </row>
    <row r="255" spans="1:26">
      <c r="A255" s="304">
        <v>254</v>
      </c>
      <c r="C255" s="302">
        <f>'2026 Sum_Fall Order Form V9'!$F$18</f>
        <v>0</v>
      </c>
      <c r="D255" s="225" t="s">
        <v>291</v>
      </c>
      <c r="E255" s="343" t="s">
        <v>620</v>
      </c>
      <c r="F255" s="304">
        <v>19721</v>
      </c>
      <c r="G255" s="303">
        <f>'2026 Sum_Fall Order Form V9'!$Q$23</f>
        <v>0</v>
      </c>
      <c r="H255" s="303">
        <f>'2026 Sum_Fall Order Form V9'!$Q$23</f>
        <v>0</v>
      </c>
      <c r="I255" s="304">
        <f>'2026 Sum_Fall Order Form V9'!$R$193</f>
        <v>0</v>
      </c>
      <c r="J255" s="304"/>
      <c r="K255" s="303">
        <f>'2026 Sum_Fall Order Form V9'!$T$23</f>
        <v>0</v>
      </c>
      <c r="L255" s="303">
        <f>'2026 Sum_Fall Order Form V9'!$T$23</f>
        <v>0</v>
      </c>
      <c r="M255" s="304">
        <f>'2026 Sum_Fall Order Form V9'!$U$193</f>
        <v>0</v>
      </c>
      <c r="N255" s="304"/>
      <c r="O255" s="303">
        <f>'2026 Sum_Fall Order Form V9'!$W$23</f>
        <v>0</v>
      </c>
      <c r="P255" s="303">
        <f>'2026 Sum_Fall Order Form V9'!$W$23</f>
        <v>0</v>
      </c>
      <c r="Q255" s="304">
        <f>'2026 Sum_Fall Order Form V9'!$X$193</f>
        <v>0</v>
      </c>
      <c r="R255" s="304"/>
      <c r="S255" s="303">
        <f>'2026 Sum_Fall Order Form V9'!$Z$23</f>
        <v>0</v>
      </c>
      <c r="T255" s="303">
        <f>'2026 Sum_Fall Order Form V9'!$Z$23</f>
        <v>0</v>
      </c>
      <c r="U255" s="304">
        <f>'2026 Sum_Fall Order Form V9'!$AA$193</f>
        <v>0</v>
      </c>
      <c r="V255" s="304"/>
      <c r="W255" s="305"/>
      <c r="X255" s="305"/>
      <c r="Z255" s="304"/>
    </row>
    <row r="256" spans="1:26">
      <c r="A256" s="304">
        <v>255</v>
      </c>
      <c r="C256" s="302">
        <f>'2026 Sum_Fall Order Form V9'!$F$18</f>
        <v>0</v>
      </c>
      <c r="D256" s="225" t="s">
        <v>292</v>
      </c>
      <c r="E256" s="347">
        <v>7535707</v>
      </c>
      <c r="F256" s="304">
        <v>24710</v>
      </c>
      <c r="G256" s="303">
        <f>'2026 Sum_Fall Order Form V9'!$Q$23</f>
        <v>0</v>
      </c>
      <c r="H256" s="303">
        <f>'2026 Sum_Fall Order Form V9'!$Q$23</f>
        <v>0</v>
      </c>
      <c r="I256" s="304">
        <f>'2026 Sum_Fall Order Form V9'!$Q$194</f>
        <v>0</v>
      </c>
      <c r="J256" s="304"/>
      <c r="K256" s="303">
        <f>'2026 Sum_Fall Order Form V9'!$T$23</f>
        <v>0</v>
      </c>
      <c r="L256" s="303">
        <f>'2026 Sum_Fall Order Form V9'!$T$23</f>
        <v>0</v>
      </c>
      <c r="M256" s="304">
        <f>'2026 Sum_Fall Order Form V9'!$T$194</f>
        <v>0</v>
      </c>
      <c r="N256" s="304"/>
      <c r="O256" s="303">
        <f>'2026 Sum_Fall Order Form V9'!$W$23</f>
        <v>0</v>
      </c>
      <c r="P256" s="303">
        <f>'2026 Sum_Fall Order Form V9'!$W$23</f>
        <v>0</v>
      </c>
      <c r="Q256" s="304">
        <f>'2026 Sum_Fall Order Form V9'!$W$194</f>
        <v>0</v>
      </c>
      <c r="R256" s="304"/>
      <c r="S256" s="303">
        <f>'2026 Sum_Fall Order Form V9'!$Z$23</f>
        <v>0</v>
      </c>
      <c r="T256" s="303">
        <f>'2026 Sum_Fall Order Form V9'!$Z$23</f>
        <v>0</v>
      </c>
      <c r="U256" s="304">
        <f>'2026 Sum_Fall Order Form V9'!$Z$194</f>
        <v>0</v>
      </c>
      <c r="V256" s="304"/>
      <c r="W256" s="305">
        <f>'2026 Sum_Fall Order Form V9'!$K$194</f>
        <v>46174</v>
      </c>
      <c r="X256" s="305">
        <f>'2026 Sum_Fall Order Form V9'!$N$194</f>
        <v>46209</v>
      </c>
      <c r="Z256" s="304">
        <f>'2026 Sum_Fall Order Form V9'!$BT$194</f>
        <v>7</v>
      </c>
    </row>
    <row r="257" spans="1:26">
      <c r="A257" s="304">
        <v>256</v>
      </c>
      <c r="C257" s="302">
        <f>'2026 Sum_Fall Order Form V9'!$F$18</f>
        <v>0</v>
      </c>
      <c r="D257" s="225" t="s">
        <v>292</v>
      </c>
      <c r="E257" s="343" t="s">
        <v>621</v>
      </c>
      <c r="F257" s="304">
        <v>25616</v>
      </c>
      <c r="G257" s="303">
        <f>'2026 Sum_Fall Order Form V9'!$Q$23</f>
        <v>0</v>
      </c>
      <c r="H257" s="303">
        <f>'2026 Sum_Fall Order Form V9'!$Q$23</f>
        <v>0</v>
      </c>
      <c r="I257" s="304">
        <f>'2026 Sum_Fall Order Form V9'!$R$194</f>
        <v>0</v>
      </c>
      <c r="J257" s="304"/>
      <c r="K257" s="303">
        <f>'2026 Sum_Fall Order Form V9'!$T$23</f>
        <v>0</v>
      </c>
      <c r="L257" s="303">
        <f>'2026 Sum_Fall Order Form V9'!$T$23</f>
        <v>0</v>
      </c>
      <c r="M257" s="304">
        <f>'2026 Sum_Fall Order Form V9'!$U$194</f>
        <v>0</v>
      </c>
      <c r="N257" s="304"/>
      <c r="O257" s="303">
        <f>'2026 Sum_Fall Order Form V9'!$W$23</f>
        <v>0</v>
      </c>
      <c r="P257" s="303">
        <f>'2026 Sum_Fall Order Form V9'!$W$23</f>
        <v>0</v>
      </c>
      <c r="Q257" s="304">
        <f>'2026 Sum_Fall Order Form V9'!$X$194</f>
        <v>0</v>
      </c>
      <c r="R257" s="304"/>
      <c r="S257" s="303">
        <f>'2026 Sum_Fall Order Form V9'!$Z$23</f>
        <v>0</v>
      </c>
      <c r="T257" s="303">
        <f>'2026 Sum_Fall Order Form V9'!$Z$23</f>
        <v>0</v>
      </c>
      <c r="U257" s="304">
        <f>'2026 Sum_Fall Order Form V9'!$AA$194</f>
        <v>0</v>
      </c>
      <c r="V257" s="304"/>
      <c r="W257" s="305"/>
      <c r="X257" s="305"/>
      <c r="Z257" s="304"/>
    </row>
    <row r="258" spans="1:26">
      <c r="A258" s="304">
        <v>257</v>
      </c>
      <c r="C258" s="302">
        <f>'2026 Sum_Fall Order Form V9'!$F$18</f>
        <v>0</v>
      </c>
      <c r="D258" s="225" t="s">
        <v>292</v>
      </c>
      <c r="E258" s="347">
        <v>7135704</v>
      </c>
      <c r="F258" s="304">
        <v>26481</v>
      </c>
      <c r="G258" s="303">
        <f>'2026 Sum_Fall Order Form V9'!$Q$23</f>
        <v>0</v>
      </c>
      <c r="H258" s="303">
        <f>'2026 Sum_Fall Order Form V9'!$Q$23</f>
        <v>0</v>
      </c>
      <c r="I258" s="304">
        <f>'2026 Sum_Fall Order Form V9'!$Q$195</f>
        <v>0</v>
      </c>
      <c r="K258" s="303">
        <f>'2026 Sum_Fall Order Form V9'!$T$23</f>
        <v>0</v>
      </c>
      <c r="L258" s="303">
        <f>'2026 Sum_Fall Order Form V9'!$T$23</f>
        <v>0</v>
      </c>
      <c r="M258" s="304">
        <f>'2026 Sum_Fall Order Form V9'!$T$195</f>
        <v>0</v>
      </c>
      <c r="O258" s="303">
        <f>'2026 Sum_Fall Order Form V9'!$W$23</f>
        <v>0</v>
      </c>
      <c r="P258" s="303">
        <f>'2026 Sum_Fall Order Form V9'!$W$23</f>
        <v>0</v>
      </c>
      <c r="Q258" s="304">
        <f>'2026 Sum_Fall Order Form V9'!$W$195</f>
        <v>0</v>
      </c>
      <c r="S258" s="303">
        <f>'2026 Sum_Fall Order Form V9'!$Z$23</f>
        <v>0</v>
      </c>
      <c r="T258" s="303">
        <f>'2026 Sum_Fall Order Form V9'!$Z$23</f>
        <v>0</v>
      </c>
      <c r="U258" s="304">
        <f>'2026 Sum_Fall Order Form V9'!$Z$195</f>
        <v>0</v>
      </c>
      <c r="W258" s="305">
        <f>'2026 Sum_Fall Order Form V9'!$K$195</f>
        <v>46174</v>
      </c>
      <c r="X258" s="305">
        <f>'2026 Sum_Fall Order Form V9'!$N$195</f>
        <v>46209</v>
      </c>
      <c r="Z258" s="304">
        <f>'2026 Sum_Fall Order Form V9'!$BT$195</f>
        <v>5</v>
      </c>
    </row>
    <row r="259" spans="1:26">
      <c r="A259" s="304">
        <v>258</v>
      </c>
      <c r="C259" s="302">
        <f>'2026 Sum_Fall Order Form V9'!$F$18</f>
        <v>0</v>
      </c>
      <c r="D259" s="225" t="s">
        <v>292</v>
      </c>
      <c r="E259" s="343" t="s">
        <v>622</v>
      </c>
      <c r="F259" s="304">
        <v>26755</v>
      </c>
      <c r="G259" s="303">
        <f>'2026 Sum_Fall Order Form V9'!$Q$23</f>
        <v>0</v>
      </c>
      <c r="H259" s="303">
        <f>'2026 Sum_Fall Order Form V9'!$Q$23</f>
        <v>0</v>
      </c>
      <c r="I259" s="304">
        <f>'2026 Sum_Fall Order Form V9'!$R$195</f>
        <v>0</v>
      </c>
      <c r="K259" s="303">
        <f>'2026 Sum_Fall Order Form V9'!$T$23</f>
        <v>0</v>
      </c>
      <c r="L259" s="303">
        <f>'2026 Sum_Fall Order Form V9'!$T$23</f>
        <v>0</v>
      </c>
      <c r="M259" s="304">
        <f>'2026 Sum_Fall Order Form V9'!$U$195</f>
        <v>0</v>
      </c>
      <c r="O259" s="303">
        <f>'2026 Sum_Fall Order Form V9'!$W$23</f>
        <v>0</v>
      </c>
      <c r="P259" s="303">
        <f>'2026 Sum_Fall Order Form V9'!$W$23</f>
        <v>0</v>
      </c>
      <c r="Q259" s="304">
        <f>'2026 Sum_Fall Order Form V9'!$X$195</f>
        <v>0</v>
      </c>
      <c r="S259" s="303">
        <f>'2026 Sum_Fall Order Form V9'!$Z$23</f>
        <v>0</v>
      </c>
      <c r="T259" s="303">
        <f>'2026 Sum_Fall Order Form V9'!$Z$23</f>
        <v>0</v>
      </c>
      <c r="U259" s="304">
        <f>'2026 Sum_Fall Order Form V9'!$AA$195</f>
        <v>0</v>
      </c>
      <c r="W259" s="305"/>
      <c r="X259" s="305"/>
      <c r="Z259" s="304"/>
    </row>
    <row r="260" spans="1:26">
      <c r="A260" s="304">
        <v>259</v>
      </c>
      <c r="C260" s="302">
        <f>'2026 Sum_Fall Order Form V9'!$F$18</f>
        <v>0</v>
      </c>
      <c r="D260" s="225" t="s">
        <v>293</v>
      </c>
      <c r="E260" s="347">
        <v>7536407</v>
      </c>
      <c r="F260" s="304">
        <v>18388</v>
      </c>
      <c r="G260" s="303">
        <f>'2026 Sum_Fall Order Form V9'!$Q$23</f>
        <v>0</v>
      </c>
      <c r="H260" s="303">
        <f>'2026 Sum_Fall Order Form V9'!$Q$23</f>
        <v>0</v>
      </c>
      <c r="I260" s="304">
        <f>'2026 Sum_Fall Order Form V9'!$Q$196</f>
        <v>0</v>
      </c>
      <c r="K260" s="303">
        <f>'2026 Sum_Fall Order Form V9'!$T$23</f>
        <v>0</v>
      </c>
      <c r="L260" s="303">
        <f>'2026 Sum_Fall Order Form V9'!$T$23</f>
        <v>0</v>
      </c>
      <c r="M260" s="304">
        <f>'2026 Sum_Fall Order Form V9'!$T$196</f>
        <v>0</v>
      </c>
      <c r="O260" s="303">
        <f>'2026 Sum_Fall Order Form V9'!$W$23</f>
        <v>0</v>
      </c>
      <c r="P260" s="303">
        <f>'2026 Sum_Fall Order Form V9'!$W$23</f>
        <v>0</v>
      </c>
      <c r="Q260" s="304">
        <f>'2026 Sum_Fall Order Form V9'!$W$196</f>
        <v>0</v>
      </c>
      <c r="S260" s="303">
        <f>'2026 Sum_Fall Order Form V9'!$Z$23</f>
        <v>0</v>
      </c>
      <c r="T260" s="303">
        <f>'2026 Sum_Fall Order Form V9'!$Z$23</f>
        <v>0</v>
      </c>
      <c r="U260" s="304">
        <f>'2026 Sum_Fall Order Form V9'!$Z$196</f>
        <v>0</v>
      </c>
      <c r="W260" s="305">
        <f>'2026 Sum_Fall Order Form V9'!$K$196</f>
        <v>46174</v>
      </c>
      <c r="X260" s="305">
        <f>'2026 Sum_Fall Order Form V9'!$N$196</f>
        <v>46209</v>
      </c>
      <c r="Z260" s="304">
        <f>'2026 Sum_Fall Order Form V9'!$BT$196</f>
        <v>11</v>
      </c>
    </row>
    <row r="261" spans="1:26">
      <c r="A261" s="304">
        <v>260</v>
      </c>
      <c r="C261" s="302">
        <f>'2026 Sum_Fall Order Form V9'!$F$18</f>
        <v>0</v>
      </c>
      <c r="D261" s="225" t="s">
        <v>293</v>
      </c>
      <c r="E261" s="343" t="s">
        <v>623</v>
      </c>
      <c r="F261" s="304">
        <v>26756</v>
      </c>
      <c r="G261" s="303">
        <f>'2026 Sum_Fall Order Form V9'!$Q$23</f>
        <v>0</v>
      </c>
      <c r="H261" s="303">
        <f>'2026 Sum_Fall Order Form V9'!$Q$23</f>
        <v>0</v>
      </c>
      <c r="I261" s="304">
        <f>'2026 Sum_Fall Order Form V9'!$R$196</f>
        <v>0</v>
      </c>
      <c r="K261" s="303">
        <f>'2026 Sum_Fall Order Form V9'!$T$23</f>
        <v>0</v>
      </c>
      <c r="L261" s="303">
        <f>'2026 Sum_Fall Order Form V9'!$T$23</f>
        <v>0</v>
      </c>
      <c r="M261" s="304">
        <f>'2026 Sum_Fall Order Form V9'!$U$196</f>
        <v>0</v>
      </c>
      <c r="O261" s="303">
        <f>'2026 Sum_Fall Order Form V9'!$W$23</f>
        <v>0</v>
      </c>
      <c r="P261" s="303">
        <f>'2026 Sum_Fall Order Form V9'!$W$23</f>
        <v>0</v>
      </c>
      <c r="Q261" s="304">
        <f>'2026 Sum_Fall Order Form V9'!$X$196</f>
        <v>0</v>
      </c>
      <c r="S261" s="303">
        <f>'2026 Sum_Fall Order Form V9'!$Z$23</f>
        <v>0</v>
      </c>
      <c r="T261" s="303">
        <f>'2026 Sum_Fall Order Form V9'!$Z$23</f>
        <v>0</v>
      </c>
      <c r="U261" s="304">
        <f>'2026 Sum_Fall Order Form V9'!$AA$196</f>
        <v>0</v>
      </c>
      <c r="W261" s="305"/>
      <c r="X261" s="305"/>
      <c r="Z261" s="304"/>
    </row>
    <row r="262" spans="1:26">
      <c r="A262" s="304">
        <v>261</v>
      </c>
      <c r="C262" s="302">
        <f>'2026 Sum_Fall Order Form V9'!$F$18</f>
        <v>0</v>
      </c>
      <c r="D262" s="225" t="s">
        <v>294</v>
      </c>
      <c r="E262" s="347">
        <v>7536557</v>
      </c>
      <c r="F262" s="304">
        <v>26479</v>
      </c>
      <c r="G262" s="303">
        <f>'2026 Sum_Fall Order Form V9'!$Q$23</f>
        <v>0</v>
      </c>
      <c r="H262" s="303">
        <f>'2026 Sum_Fall Order Form V9'!$Q$23</f>
        <v>0</v>
      </c>
      <c r="I262" s="304">
        <f>'2026 Sum_Fall Order Form V9'!$Q$197</f>
        <v>0</v>
      </c>
      <c r="K262" s="303">
        <f>'2026 Sum_Fall Order Form V9'!$T$23</f>
        <v>0</v>
      </c>
      <c r="L262" s="303">
        <f>'2026 Sum_Fall Order Form V9'!$T$23</f>
        <v>0</v>
      </c>
      <c r="M262" s="304">
        <f>'2026 Sum_Fall Order Form V9'!$T$197</f>
        <v>0</v>
      </c>
      <c r="O262" s="303">
        <f>'2026 Sum_Fall Order Form V9'!$W$23</f>
        <v>0</v>
      </c>
      <c r="P262" s="303">
        <f>'2026 Sum_Fall Order Form V9'!$W$23</f>
        <v>0</v>
      </c>
      <c r="Q262" s="304">
        <f>'2026 Sum_Fall Order Form V9'!$W$197</f>
        <v>0</v>
      </c>
      <c r="S262" s="303">
        <f>'2026 Sum_Fall Order Form V9'!$Z$23</f>
        <v>0</v>
      </c>
      <c r="T262" s="303">
        <f>'2026 Sum_Fall Order Form V9'!$Z$23</f>
        <v>0</v>
      </c>
      <c r="U262" s="304">
        <f>'2026 Sum_Fall Order Form V9'!$Z$197</f>
        <v>0</v>
      </c>
      <c r="W262" s="305">
        <f>'2026 Sum_Fall Order Form V9'!$K$197</f>
        <v>46174</v>
      </c>
      <c r="X262" s="305">
        <f>'2026 Sum_Fall Order Form V9'!$N$197</f>
        <v>46209</v>
      </c>
      <c r="Z262" s="304">
        <f>'2026 Sum_Fall Order Form V9'!$BT$197</f>
        <v>7</v>
      </c>
    </row>
    <row r="263" spans="1:26">
      <c r="A263" s="304">
        <v>262</v>
      </c>
      <c r="C263" s="302">
        <f>'2026 Sum_Fall Order Form V9'!$F$18</f>
        <v>0</v>
      </c>
      <c r="D263" s="225" t="s">
        <v>294</v>
      </c>
      <c r="E263" s="343" t="s">
        <v>624</v>
      </c>
      <c r="F263" s="304">
        <v>26758</v>
      </c>
      <c r="G263" s="303">
        <f>'2026 Sum_Fall Order Form V9'!$Q$23</f>
        <v>0</v>
      </c>
      <c r="H263" s="303">
        <f>'2026 Sum_Fall Order Form V9'!$Q$23</f>
        <v>0</v>
      </c>
      <c r="I263" s="304">
        <f>'2026 Sum_Fall Order Form V9'!$R$197</f>
        <v>0</v>
      </c>
      <c r="K263" s="303">
        <f>'2026 Sum_Fall Order Form V9'!$T$23</f>
        <v>0</v>
      </c>
      <c r="L263" s="303">
        <f>'2026 Sum_Fall Order Form V9'!$T$23</f>
        <v>0</v>
      </c>
      <c r="M263" s="304">
        <f>'2026 Sum_Fall Order Form V9'!$U$197</f>
        <v>0</v>
      </c>
      <c r="O263" s="303">
        <f>'2026 Sum_Fall Order Form V9'!$W$23</f>
        <v>0</v>
      </c>
      <c r="P263" s="303">
        <f>'2026 Sum_Fall Order Form V9'!$W$23</f>
        <v>0</v>
      </c>
      <c r="Q263" s="304">
        <f>'2026 Sum_Fall Order Form V9'!$X$197</f>
        <v>0</v>
      </c>
      <c r="S263" s="303">
        <f>'2026 Sum_Fall Order Form V9'!$Z$23</f>
        <v>0</v>
      </c>
      <c r="T263" s="303">
        <f>'2026 Sum_Fall Order Form V9'!$Z$23</f>
        <v>0</v>
      </c>
      <c r="U263" s="304">
        <f>'2026 Sum_Fall Order Form V9'!$AA$197</f>
        <v>0</v>
      </c>
      <c r="W263" s="305"/>
      <c r="X263" s="305"/>
      <c r="Z263" s="304"/>
    </row>
    <row r="264" spans="1:26">
      <c r="A264" s="304">
        <v>263</v>
      </c>
      <c r="C264" s="302">
        <f>'2026 Sum_Fall Order Form V9'!$F$18</f>
        <v>0</v>
      </c>
      <c r="D264" s="341" t="s">
        <v>295</v>
      </c>
      <c r="E264" s="347">
        <v>7537107</v>
      </c>
      <c r="F264" s="304">
        <v>19654</v>
      </c>
      <c r="G264" s="303">
        <f>'2026 Sum_Fall Order Form V9'!$Q$23</f>
        <v>0</v>
      </c>
      <c r="H264" s="303">
        <f>'2026 Sum_Fall Order Form V9'!$Q$23</f>
        <v>0</v>
      </c>
      <c r="I264" s="304">
        <f>'2026 Sum_Fall Order Form V9'!$Q$198</f>
        <v>0</v>
      </c>
      <c r="K264" s="303">
        <f>'2026 Sum_Fall Order Form V9'!$T$23</f>
        <v>0</v>
      </c>
      <c r="L264" s="303">
        <f>'2026 Sum_Fall Order Form V9'!$T$23</f>
        <v>0</v>
      </c>
      <c r="M264" s="304">
        <f>'2026 Sum_Fall Order Form V9'!$T$198</f>
        <v>0</v>
      </c>
      <c r="O264" s="303">
        <f>'2026 Sum_Fall Order Form V9'!$W$23</f>
        <v>0</v>
      </c>
      <c r="P264" s="303">
        <f>'2026 Sum_Fall Order Form V9'!$W$23</f>
        <v>0</v>
      </c>
      <c r="Q264" s="304">
        <f>'2026 Sum_Fall Order Form V9'!$W$198</f>
        <v>0</v>
      </c>
      <c r="S264" s="303">
        <f>'2026 Sum_Fall Order Form V9'!$Z$23</f>
        <v>0</v>
      </c>
      <c r="T264" s="303">
        <f>'2026 Sum_Fall Order Form V9'!$Z$23</f>
        <v>0</v>
      </c>
      <c r="U264" s="304">
        <f>'2026 Sum_Fall Order Form V9'!$Z$198</f>
        <v>0</v>
      </c>
      <c r="W264" s="305">
        <f>'2026 Sum_Fall Order Form V9'!$K$198</f>
        <v>46174</v>
      </c>
      <c r="X264" s="305">
        <f>'2026 Sum_Fall Order Form V9'!$N$198</f>
        <v>46209</v>
      </c>
      <c r="Z264" s="304">
        <f>'2026 Sum_Fall Order Form V9'!$BT$198</f>
        <v>4</v>
      </c>
    </row>
    <row r="265" spans="1:26">
      <c r="A265" s="304">
        <v>264</v>
      </c>
      <c r="C265" s="302">
        <f>'2026 Sum_Fall Order Form V9'!$F$18</f>
        <v>0</v>
      </c>
      <c r="D265" s="341" t="s">
        <v>295</v>
      </c>
      <c r="E265" s="343" t="s">
        <v>625</v>
      </c>
      <c r="F265" s="304">
        <v>19653</v>
      </c>
      <c r="G265" s="303">
        <f>'2026 Sum_Fall Order Form V9'!$Q$23</f>
        <v>0</v>
      </c>
      <c r="H265" s="303">
        <f>'2026 Sum_Fall Order Form V9'!$Q$23</f>
        <v>0</v>
      </c>
      <c r="I265" s="304">
        <f>'2026 Sum_Fall Order Form V9'!$R$198</f>
        <v>0</v>
      </c>
      <c r="K265" s="303">
        <f>'2026 Sum_Fall Order Form V9'!$T$23</f>
        <v>0</v>
      </c>
      <c r="L265" s="303">
        <f>'2026 Sum_Fall Order Form V9'!$T$23</f>
        <v>0</v>
      </c>
      <c r="M265" s="304">
        <f>'2026 Sum_Fall Order Form V9'!$U$198</f>
        <v>0</v>
      </c>
      <c r="O265" s="303">
        <f>'2026 Sum_Fall Order Form V9'!$W$23</f>
        <v>0</v>
      </c>
      <c r="P265" s="303">
        <f>'2026 Sum_Fall Order Form V9'!$W$23</f>
        <v>0</v>
      </c>
      <c r="Q265" s="304">
        <f>'2026 Sum_Fall Order Form V9'!$X$198</f>
        <v>0</v>
      </c>
      <c r="S265" s="303">
        <f>'2026 Sum_Fall Order Form V9'!$Z$23</f>
        <v>0</v>
      </c>
      <c r="T265" s="303">
        <f>'2026 Sum_Fall Order Form V9'!$Z$23</f>
        <v>0</v>
      </c>
      <c r="U265" s="304">
        <f>'2026 Sum_Fall Order Form V9'!$AA$198</f>
        <v>0</v>
      </c>
      <c r="W265" s="305"/>
      <c r="X265" s="305"/>
      <c r="Z265" s="304"/>
    </row>
    <row r="266" spans="1:26">
      <c r="A266" s="304">
        <v>265</v>
      </c>
      <c r="C266" s="302">
        <f>'2026 Sum_Fall Order Form V9'!$F$18</f>
        <v>0</v>
      </c>
      <c r="D266" s="341" t="s">
        <v>295</v>
      </c>
      <c r="E266" s="347">
        <v>7137104</v>
      </c>
      <c r="F266" s="304">
        <v>19724</v>
      </c>
      <c r="G266" s="303">
        <f>'2026 Sum_Fall Order Form V9'!$Q$23</f>
        <v>0</v>
      </c>
      <c r="H266" s="303">
        <f>'2026 Sum_Fall Order Form V9'!$Q$23</f>
        <v>0</v>
      </c>
      <c r="I266" s="304">
        <f>'2026 Sum_Fall Order Form V9'!$Q$199</f>
        <v>0</v>
      </c>
      <c r="K266" s="303">
        <f>'2026 Sum_Fall Order Form V9'!$T$23</f>
        <v>0</v>
      </c>
      <c r="L266" s="303">
        <f>'2026 Sum_Fall Order Form V9'!$T$23</f>
        <v>0</v>
      </c>
      <c r="M266" s="304">
        <f>'2026 Sum_Fall Order Form V9'!$T$199</f>
        <v>0</v>
      </c>
      <c r="O266" s="303">
        <f>'2026 Sum_Fall Order Form V9'!$W$23</f>
        <v>0</v>
      </c>
      <c r="P266" s="303">
        <f>'2026 Sum_Fall Order Form V9'!$W$23</f>
        <v>0</v>
      </c>
      <c r="Q266" s="304">
        <f>'2026 Sum_Fall Order Form V9'!$W$199</f>
        <v>0</v>
      </c>
      <c r="S266" s="303">
        <f>'2026 Sum_Fall Order Form V9'!$Z$23</f>
        <v>0</v>
      </c>
      <c r="T266" s="303">
        <f>'2026 Sum_Fall Order Form V9'!$Z$23</f>
        <v>0</v>
      </c>
      <c r="U266" s="304">
        <f>'2026 Sum_Fall Order Form V9'!$Z$199</f>
        <v>0</v>
      </c>
      <c r="W266" s="305">
        <f>'2026 Sum_Fall Order Form V9'!$K$199</f>
        <v>46174</v>
      </c>
      <c r="X266" s="305">
        <f>'2026 Sum_Fall Order Form V9'!$N$199</f>
        <v>46209</v>
      </c>
      <c r="Z266" s="304">
        <f>'2026 Sum_Fall Order Form V9'!$BT$199</f>
        <v>10</v>
      </c>
    </row>
    <row r="267" spans="1:26">
      <c r="A267" s="304">
        <v>266</v>
      </c>
      <c r="C267" s="302">
        <f>'2026 Sum_Fall Order Form V9'!$F$18</f>
        <v>0</v>
      </c>
      <c r="D267" s="341" t="s">
        <v>295</v>
      </c>
      <c r="E267" s="343" t="s">
        <v>626</v>
      </c>
      <c r="F267" s="304">
        <v>19723</v>
      </c>
      <c r="G267" s="303">
        <f>'2026 Sum_Fall Order Form V9'!$Q$23</f>
        <v>0</v>
      </c>
      <c r="H267" s="303">
        <f>'2026 Sum_Fall Order Form V9'!$Q$23</f>
        <v>0</v>
      </c>
      <c r="I267" s="304">
        <f>'2026 Sum_Fall Order Form V9'!$R$199</f>
        <v>0</v>
      </c>
      <c r="K267" s="303">
        <f>'2026 Sum_Fall Order Form V9'!$T$23</f>
        <v>0</v>
      </c>
      <c r="L267" s="303">
        <f>'2026 Sum_Fall Order Form V9'!$T$23</f>
        <v>0</v>
      </c>
      <c r="M267" s="304">
        <f>'2026 Sum_Fall Order Form V9'!$U$199</f>
        <v>0</v>
      </c>
      <c r="O267" s="303">
        <f>'2026 Sum_Fall Order Form V9'!$W$23</f>
        <v>0</v>
      </c>
      <c r="P267" s="303">
        <f>'2026 Sum_Fall Order Form V9'!$W$23</f>
        <v>0</v>
      </c>
      <c r="Q267" s="304">
        <f>'2026 Sum_Fall Order Form V9'!$X$199</f>
        <v>0</v>
      </c>
      <c r="S267" s="303">
        <f>'2026 Sum_Fall Order Form V9'!$Z$23</f>
        <v>0</v>
      </c>
      <c r="T267" s="303">
        <f>'2026 Sum_Fall Order Form V9'!$Z$23</f>
        <v>0</v>
      </c>
      <c r="U267" s="304">
        <f>'2026 Sum_Fall Order Form V9'!$AA$199</f>
        <v>0</v>
      </c>
      <c r="W267" s="305"/>
      <c r="X267" s="305"/>
      <c r="Z267" s="304"/>
    </row>
    <row r="268" spans="1:26">
      <c r="A268" s="304">
        <v>267</v>
      </c>
      <c r="C268" s="302">
        <f>'2026 Sum_Fall Order Form V9'!$F$18</f>
        <v>0</v>
      </c>
      <c r="D268" s="341" t="s">
        <v>296</v>
      </c>
      <c r="E268" s="347">
        <v>7537407</v>
      </c>
      <c r="F268" s="304">
        <v>19655</v>
      </c>
      <c r="G268" s="303">
        <f>'2026 Sum_Fall Order Form V9'!$Q$23</f>
        <v>0</v>
      </c>
      <c r="H268" s="303">
        <f>'2026 Sum_Fall Order Form V9'!$Q$23</f>
        <v>0</v>
      </c>
      <c r="I268" s="304">
        <f>'2026 Sum_Fall Order Form V9'!$Q$200</f>
        <v>0</v>
      </c>
      <c r="K268" s="303">
        <f>'2026 Sum_Fall Order Form V9'!$T$23</f>
        <v>0</v>
      </c>
      <c r="L268" s="303">
        <f>'2026 Sum_Fall Order Form V9'!$T$23</f>
        <v>0</v>
      </c>
      <c r="M268" s="304">
        <f>'2026 Sum_Fall Order Form V9'!$T$200</f>
        <v>0</v>
      </c>
      <c r="O268" s="303">
        <f>'2026 Sum_Fall Order Form V9'!$W$23</f>
        <v>0</v>
      </c>
      <c r="P268" s="303">
        <f>'2026 Sum_Fall Order Form V9'!$W$23</f>
        <v>0</v>
      </c>
      <c r="Q268" s="304">
        <f>'2026 Sum_Fall Order Form V9'!$W$200</f>
        <v>0</v>
      </c>
      <c r="S268" s="303">
        <f>'2026 Sum_Fall Order Form V9'!$Z$23</f>
        <v>0</v>
      </c>
      <c r="T268" s="303">
        <f>'2026 Sum_Fall Order Form V9'!$Z$23</f>
        <v>0</v>
      </c>
      <c r="U268" s="304">
        <f>'2026 Sum_Fall Order Form V9'!$Z$200</f>
        <v>0</v>
      </c>
      <c r="W268" s="305">
        <f>'2026 Sum_Fall Order Form V9'!$K$200</f>
        <v>46174</v>
      </c>
      <c r="X268" s="305">
        <f>'2026 Sum_Fall Order Form V9'!$N$200</f>
        <v>46209</v>
      </c>
      <c r="Z268" s="304">
        <f>'2026 Sum_Fall Order Form V9'!$BT$200</f>
        <v>17</v>
      </c>
    </row>
    <row r="269" spans="1:26">
      <c r="A269" s="304">
        <v>268</v>
      </c>
      <c r="C269" s="302">
        <f>'2026 Sum_Fall Order Form V9'!$F$18</f>
        <v>0</v>
      </c>
      <c r="D269" s="341" t="s">
        <v>296</v>
      </c>
      <c r="E269" s="343" t="s">
        <v>627</v>
      </c>
      <c r="F269" s="304">
        <v>19656</v>
      </c>
      <c r="G269" s="303">
        <f>'2026 Sum_Fall Order Form V9'!$Q$23</f>
        <v>0</v>
      </c>
      <c r="H269" s="303">
        <f>'2026 Sum_Fall Order Form V9'!$Q$23</f>
        <v>0</v>
      </c>
      <c r="I269" s="304">
        <f>'2026 Sum_Fall Order Form V9'!$R$200</f>
        <v>0</v>
      </c>
      <c r="K269" s="303">
        <f>'2026 Sum_Fall Order Form V9'!$T$23</f>
        <v>0</v>
      </c>
      <c r="L269" s="303">
        <f>'2026 Sum_Fall Order Form V9'!$T$23</f>
        <v>0</v>
      </c>
      <c r="M269" s="304">
        <f>'2026 Sum_Fall Order Form V9'!$U$200</f>
        <v>0</v>
      </c>
      <c r="O269" s="303">
        <f>'2026 Sum_Fall Order Form V9'!$W$23</f>
        <v>0</v>
      </c>
      <c r="P269" s="303">
        <f>'2026 Sum_Fall Order Form V9'!$W$23</f>
        <v>0</v>
      </c>
      <c r="Q269" s="304">
        <f>'2026 Sum_Fall Order Form V9'!$X$200</f>
        <v>0</v>
      </c>
      <c r="S269" s="303">
        <f>'2026 Sum_Fall Order Form V9'!$Z$23</f>
        <v>0</v>
      </c>
      <c r="T269" s="303">
        <f>'2026 Sum_Fall Order Form V9'!$Z$23</f>
        <v>0</v>
      </c>
      <c r="U269" s="304">
        <f>'2026 Sum_Fall Order Form V9'!$AA$200</f>
        <v>0</v>
      </c>
      <c r="W269" s="305"/>
      <c r="X269" s="305"/>
      <c r="Z269" s="304"/>
    </row>
    <row r="270" spans="1:26">
      <c r="A270" s="304">
        <v>269</v>
      </c>
      <c r="C270" s="302">
        <f>'2026 Sum_Fall Order Form V9'!$F$18</f>
        <v>0</v>
      </c>
      <c r="D270" s="341" t="s">
        <v>296</v>
      </c>
      <c r="E270" s="347">
        <v>7137404</v>
      </c>
      <c r="F270" s="304">
        <v>19726</v>
      </c>
      <c r="G270" s="303">
        <f>'2026 Sum_Fall Order Form V9'!$Q$23</f>
        <v>0</v>
      </c>
      <c r="H270" s="303">
        <f>'2026 Sum_Fall Order Form V9'!$Q$23</f>
        <v>0</v>
      </c>
      <c r="I270" s="304">
        <f>'2026 Sum_Fall Order Form V9'!$Q$201</f>
        <v>0</v>
      </c>
      <c r="K270" s="303">
        <f>'2026 Sum_Fall Order Form V9'!$T$23</f>
        <v>0</v>
      </c>
      <c r="L270" s="303">
        <f>'2026 Sum_Fall Order Form V9'!$T$23</f>
        <v>0</v>
      </c>
      <c r="M270" s="304">
        <f>'2026 Sum_Fall Order Form V9'!$T$201</f>
        <v>0</v>
      </c>
      <c r="O270" s="303">
        <f>'2026 Sum_Fall Order Form V9'!$W$23</f>
        <v>0</v>
      </c>
      <c r="P270" s="303">
        <f>'2026 Sum_Fall Order Form V9'!$W$23</f>
        <v>0</v>
      </c>
      <c r="Q270" s="304">
        <f>'2026 Sum_Fall Order Form V9'!$W$201</f>
        <v>0</v>
      </c>
      <c r="S270" s="303">
        <f>'2026 Sum_Fall Order Form V9'!$Z$23</f>
        <v>0</v>
      </c>
      <c r="T270" s="303">
        <f>'2026 Sum_Fall Order Form V9'!$Z$23</f>
        <v>0</v>
      </c>
      <c r="U270" s="304">
        <f>'2026 Sum_Fall Order Form V9'!$Z$201</f>
        <v>0</v>
      </c>
      <c r="W270" s="305">
        <f>'2026 Sum_Fall Order Form V9'!$K$201</f>
        <v>46174</v>
      </c>
      <c r="X270" s="305">
        <f>'2026 Sum_Fall Order Form V9'!$N$201</f>
        <v>46209</v>
      </c>
      <c r="Z270" s="304">
        <f>'2026 Sum_Fall Order Form V9'!$BT$201</f>
        <v>9</v>
      </c>
    </row>
    <row r="271" spans="1:26">
      <c r="A271" s="304">
        <v>270</v>
      </c>
      <c r="C271" s="302">
        <f>'2026 Sum_Fall Order Form V9'!$F$18</f>
        <v>0</v>
      </c>
      <c r="D271" s="341" t="s">
        <v>296</v>
      </c>
      <c r="E271" s="343" t="s">
        <v>628</v>
      </c>
      <c r="F271" s="304">
        <v>19725</v>
      </c>
      <c r="G271" s="303">
        <f>'2026 Sum_Fall Order Form V9'!$Q$23</f>
        <v>0</v>
      </c>
      <c r="H271" s="303">
        <f>'2026 Sum_Fall Order Form V9'!$Q$23</f>
        <v>0</v>
      </c>
      <c r="I271" s="304">
        <f>'2026 Sum_Fall Order Form V9'!$R$201</f>
        <v>0</v>
      </c>
      <c r="K271" s="303">
        <f>'2026 Sum_Fall Order Form V9'!$T$23</f>
        <v>0</v>
      </c>
      <c r="L271" s="303">
        <f>'2026 Sum_Fall Order Form V9'!$T$23</f>
        <v>0</v>
      </c>
      <c r="M271" s="304">
        <f>'2026 Sum_Fall Order Form V9'!$U$201</f>
        <v>0</v>
      </c>
      <c r="O271" s="303">
        <f>'2026 Sum_Fall Order Form V9'!$W$23</f>
        <v>0</v>
      </c>
      <c r="P271" s="303">
        <f>'2026 Sum_Fall Order Form V9'!$W$23</f>
        <v>0</v>
      </c>
      <c r="Q271" s="304">
        <f>'2026 Sum_Fall Order Form V9'!$X$201</f>
        <v>0</v>
      </c>
      <c r="S271" s="303">
        <f>'2026 Sum_Fall Order Form V9'!$Z$23</f>
        <v>0</v>
      </c>
      <c r="T271" s="303">
        <f>'2026 Sum_Fall Order Form V9'!$Z$23</f>
        <v>0</v>
      </c>
      <c r="U271" s="304">
        <f>'2026 Sum_Fall Order Form V9'!$AA$201</f>
        <v>0</v>
      </c>
      <c r="W271" s="305"/>
      <c r="X271" s="305"/>
      <c r="Z271" s="304"/>
    </row>
    <row r="272" spans="1:26">
      <c r="A272" s="304">
        <v>271</v>
      </c>
      <c r="C272" s="302">
        <f>'2026 Sum_Fall Order Form V9'!$F$18</f>
        <v>0</v>
      </c>
      <c r="D272" s="225" t="s">
        <v>297</v>
      </c>
      <c r="E272" s="347">
        <v>7538207</v>
      </c>
      <c r="F272" s="304">
        <v>19659</v>
      </c>
      <c r="G272" s="303">
        <f>'2026 Sum_Fall Order Form V9'!$Q$23</f>
        <v>0</v>
      </c>
      <c r="H272" s="303">
        <f>'2026 Sum_Fall Order Form V9'!$Q$23</f>
        <v>0</v>
      </c>
      <c r="I272" s="304">
        <f>'2026 Sum_Fall Order Form V9'!$Q$202</f>
        <v>0</v>
      </c>
      <c r="K272" s="303">
        <f>'2026 Sum_Fall Order Form V9'!$T$23</f>
        <v>0</v>
      </c>
      <c r="L272" s="303">
        <f>'2026 Sum_Fall Order Form V9'!$T$23</f>
        <v>0</v>
      </c>
      <c r="M272" s="304">
        <f>'2026 Sum_Fall Order Form V9'!$T$202</f>
        <v>0</v>
      </c>
      <c r="O272" s="303">
        <f>'2026 Sum_Fall Order Form V9'!$W$23</f>
        <v>0</v>
      </c>
      <c r="P272" s="303">
        <f>'2026 Sum_Fall Order Form V9'!$W$23</f>
        <v>0</v>
      </c>
      <c r="Q272" s="304">
        <f>'2026 Sum_Fall Order Form V9'!$W$202</f>
        <v>0</v>
      </c>
      <c r="S272" s="303">
        <f>'2026 Sum_Fall Order Form V9'!$Z$23</f>
        <v>0</v>
      </c>
      <c r="T272" s="303">
        <f>'2026 Sum_Fall Order Form V9'!$Z$23</f>
        <v>0</v>
      </c>
      <c r="U272" s="304">
        <f>'2026 Sum_Fall Order Form V9'!$Z$202</f>
        <v>0</v>
      </c>
      <c r="W272" s="305">
        <f>'2026 Sum_Fall Order Form V9'!$K$202</f>
        <v>46174</v>
      </c>
      <c r="X272" s="305">
        <f>'2026 Sum_Fall Order Form V9'!$N$202</f>
        <v>46209</v>
      </c>
      <c r="Z272" s="304" t="str">
        <f>'2026 Sum_Fall Order Form V9'!$BT$202</f>
        <v>S/O</v>
      </c>
    </row>
    <row r="273" spans="1:26">
      <c r="A273" s="304">
        <v>272</v>
      </c>
      <c r="C273" s="302">
        <f>'2026 Sum_Fall Order Form V9'!$F$18</f>
        <v>0</v>
      </c>
      <c r="D273" s="225" t="s">
        <v>297</v>
      </c>
      <c r="E273" s="343" t="s">
        <v>629</v>
      </c>
      <c r="F273" s="304">
        <v>19660</v>
      </c>
      <c r="G273" s="303">
        <f>'2026 Sum_Fall Order Form V9'!$Q$23</f>
        <v>0</v>
      </c>
      <c r="H273" s="303">
        <f>'2026 Sum_Fall Order Form V9'!$Q$23</f>
        <v>0</v>
      </c>
      <c r="I273" s="304">
        <f>'2026 Sum_Fall Order Form V9'!$R$202</f>
        <v>0</v>
      </c>
      <c r="K273" s="303">
        <f>'2026 Sum_Fall Order Form V9'!$T$23</f>
        <v>0</v>
      </c>
      <c r="L273" s="303">
        <f>'2026 Sum_Fall Order Form V9'!$T$23</f>
        <v>0</v>
      </c>
      <c r="M273" s="304">
        <f>'2026 Sum_Fall Order Form V9'!$U$202</f>
        <v>0</v>
      </c>
      <c r="O273" s="303">
        <f>'2026 Sum_Fall Order Form V9'!$W$23</f>
        <v>0</v>
      </c>
      <c r="P273" s="303">
        <f>'2026 Sum_Fall Order Form V9'!$W$23</f>
        <v>0</v>
      </c>
      <c r="Q273" s="304">
        <f>'2026 Sum_Fall Order Form V9'!$X$202</f>
        <v>0</v>
      </c>
      <c r="S273" s="303">
        <f>'2026 Sum_Fall Order Form V9'!$Z$23</f>
        <v>0</v>
      </c>
      <c r="T273" s="303">
        <f>'2026 Sum_Fall Order Form V9'!$Z$23</f>
        <v>0</v>
      </c>
      <c r="U273" s="304">
        <f>'2026 Sum_Fall Order Form V9'!$AA$202</f>
        <v>0</v>
      </c>
      <c r="W273" s="305"/>
      <c r="X273" s="305"/>
      <c r="Z273" s="304"/>
    </row>
    <row r="274" spans="1:26">
      <c r="A274" s="304">
        <v>273</v>
      </c>
      <c r="C274" s="302">
        <f>'2026 Sum_Fall Order Form V9'!$F$18</f>
        <v>0</v>
      </c>
      <c r="D274" s="225" t="s">
        <v>298</v>
      </c>
      <c r="E274" s="347">
        <v>7538377</v>
      </c>
      <c r="F274" s="304">
        <v>19661</v>
      </c>
      <c r="G274" s="303">
        <f>'2026 Sum_Fall Order Form V9'!$Q$23</f>
        <v>0</v>
      </c>
      <c r="H274" s="303">
        <f>'2026 Sum_Fall Order Form V9'!$Q$23</f>
        <v>0</v>
      </c>
      <c r="I274" s="304">
        <f>'2026 Sum_Fall Order Form V9'!$Q$203</f>
        <v>0</v>
      </c>
      <c r="J274" s="304"/>
      <c r="K274" s="303">
        <f>'2026 Sum_Fall Order Form V9'!$T$23</f>
        <v>0</v>
      </c>
      <c r="L274" s="303">
        <f>'2026 Sum_Fall Order Form V9'!$T$23</f>
        <v>0</v>
      </c>
      <c r="M274" s="304">
        <f>'2026 Sum_Fall Order Form V9'!$T$203</f>
        <v>0</v>
      </c>
      <c r="N274" s="304"/>
      <c r="O274" s="303">
        <f>'2026 Sum_Fall Order Form V9'!$W$23</f>
        <v>0</v>
      </c>
      <c r="P274" s="303">
        <f>'2026 Sum_Fall Order Form V9'!$W$23</f>
        <v>0</v>
      </c>
      <c r="Q274" s="304">
        <f>'2026 Sum_Fall Order Form V9'!$W$203</f>
        <v>0</v>
      </c>
      <c r="R274" s="304"/>
      <c r="S274" s="303">
        <f>'2026 Sum_Fall Order Form V9'!$Z$23</f>
        <v>0</v>
      </c>
      <c r="T274" s="303">
        <f>'2026 Sum_Fall Order Form V9'!$Z$23</f>
        <v>0</v>
      </c>
      <c r="U274" s="304">
        <f>'2026 Sum_Fall Order Form V9'!$Z$203</f>
        <v>0</v>
      </c>
      <c r="V274" s="304"/>
      <c r="W274" s="305">
        <f>'2026 Sum_Fall Order Form V9'!$K$203</f>
        <v>46174</v>
      </c>
      <c r="X274" s="305">
        <f>'2026 Sum_Fall Order Form V9'!$N$203</f>
        <v>46209</v>
      </c>
      <c r="Z274" s="304" t="str">
        <f>'2026 Sum_Fall Order Form V9'!$BT$203</f>
        <v>S/O</v>
      </c>
    </row>
    <row r="275" spans="1:26">
      <c r="A275" s="304">
        <v>274</v>
      </c>
      <c r="C275" s="302">
        <f>'2026 Sum_Fall Order Form V9'!$F$18</f>
        <v>0</v>
      </c>
      <c r="D275" s="225" t="s">
        <v>298</v>
      </c>
      <c r="E275" s="343" t="s">
        <v>630</v>
      </c>
      <c r="F275" s="304">
        <v>19662</v>
      </c>
      <c r="G275" s="303">
        <f>'2026 Sum_Fall Order Form V9'!$Q$23</f>
        <v>0</v>
      </c>
      <c r="H275" s="303">
        <f>'2026 Sum_Fall Order Form V9'!$Q$23</f>
        <v>0</v>
      </c>
      <c r="I275" s="304">
        <f>'2026 Sum_Fall Order Form V9'!$R$203</f>
        <v>0</v>
      </c>
      <c r="J275" s="304"/>
      <c r="K275" s="303">
        <f>'2026 Sum_Fall Order Form V9'!$T$23</f>
        <v>0</v>
      </c>
      <c r="L275" s="303">
        <f>'2026 Sum_Fall Order Form V9'!$T$23</f>
        <v>0</v>
      </c>
      <c r="M275" s="304">
        <f>'2026 Sum_Fall Order Form V9'!$U$203</f>
        <v>0</v>
      </c>
      <c r="N275" s="304"/>
      <c r="O275" s="303">
        <f>'2026 Sum_Fall Order Form V9'!$W$23</f>
        <v>0</v>
      </c>
      <c r="P275" s="303">
        <f>'2026 Sum_Fall Order Form V9'!$W$23</f>
        <v>0</v>
      </c>
      <c r="Q275" s="304">
        <f>'2026 Sum_Fall Order Form V9'!$X$203</f>
        <v>0</v>
      </c>
      <c r="R275" s="304"/>
      <c r="S275" s="303">
        <f>'2026 Sum_Fall Order Form V9'!$Z$23</f>
        <v>0</v>
      </c>
      <c r="T275" s="303">
        <f>'2026 Sum_Fall Order Form V9'!$Z$23</f>
        <v>0</v>
      </c>
      <c r="U275" s="304">
        <f>'2026 Sum_Fall Order Form V9'!$AA$203</f>
        <v>0</v>
      </c>
      <c r="V275" s="304"/>
      <c r="W275" s="305"/>
      <c r="X275" s="305"/>
      <c r="Z275" s="304"/>
    </row>
    <row r="276" spans="1:26">
      <c r="A276" s="304">
        <v>275</v>
      </c>
      <c r="C276" s="302">
        <f>'2026 Sum_Fall Order Form V9'!$F$18</f>
        <v>0</v>
      </c>
      <c r="D276" s="225" t="s">
        <v>299</v>
      </c>
      <c r="E276" s="347">
        <v>7538607</v>
      </c>
      <c r="F276" s="304">
        <v>19663</v>
      </c>
      <c r="G276" s="303">
        <f>'2026 Sum_Fall Order Form V9'!$Q$23</f>
        <v>0</v>
      </c>
      <c r="H276" s="303">
        <f>'2026 Sum_Fall Order Form V9'!$Q$23</f>
        <v>0</v>
      </c>
      <c r="I276" s="304">
        <f>'2026 Sum_Fall Order Form V9'!$Q$204</f>
        <v>0</v>
      </c>
      <c r="J276" s="304"/>
      <c r="K276" s="303">
        <f>'2026 Sum_Fall Order Form V9'!$T$23</f>
        <v>0</v>
      </c>
      <c r="L276" s="303">
        <f>'2026 Sum_Fall Order Form V9'!$T$23</f>
        <v>0</v>
      </c>
      <c r="M276" s="304">
        <f>'2026 Sum_Fall Order Form V9'!$T$204</f>
        <v>0</v>
      </c>
      <c r="N276" s="304"/>
      <c r="O276" s="303">
        <f>'2026 Sum_Fall Order Form V9'!$W$23</f>
        <v>0</v>
      </c>
      <c r="P276" s="303">
        <f>'2026 Sum_Fall Order Form V9'!$W$23</f>
        <v>0</v>
      </c>
      <c r="Q276" s="304">
        <f>'2026 Sum_Fall Order Form V9'!$W$204</f>
        <v>0</v>
      </c>
      <c r="R276" s="304"/>
      <c r="S276" s="303">
        <f>'2026 Sum_Fall Order Form V9'!$Z$23</f>
        <v>0</v>
      </c>
      <c r="T276" s="303">
        <f>'2026 Sum_Fall Order Form V9'!$Z$23</f>
        <v>0</v>
      </c>
      <c r="U276" s="304">
        <f>'2026 Sum_Fall Order Form V9'!$Z$204</f>
        <v>0</v>
      </c>
      <c r="V276" s="304"/>
      <c r="W276" s="305">
        <f>'2026 Sum_Fall Order Form V9'!$K$204</f>
        <v>46174</v>
      </c>
      <c r="X276" s="305">
        <f>'2026 Sum_Fall Order Form V9'!$N$204</f>
        <v>46209</v>
      </c>
      <c r="Z276" s="304">
        <f>'2026 Sum_Fall Order Form V9'!$BT$204</f>
        <v>23</v>
      </c>
    </row>
    <row r="277" spans="1:26">
      <c r="A277" s="304">
        <v>276</v>
      </c>
      <c r="C277" s="302">
        <f>'2026 Sum_Fall Order Form V9'!$F$18</f>
        <v>0</v>
      </c>
      <c r="D277" s="225" t="s">
        <v>299</v>
      </c>
      <c r="E277" s="343" t="s">
        <v>631</v>
      </c>
      <c r="F277" s="304">
        <v>19664</v>
      </c>
      <c r="G277" s="303">
        <f>'2026 Sum_Fall Order Form V9'!$Q$23</f>
        <v>0</v>
      </c>
      <c r="H277" s="303">
        <f>'2026 Sum_Fall Order Form V9'!$Q$23</f>
        <v>0</v>
      </c>
      <c r="I277" s="304">
        <f>'2026 Sum_Fall Order Form V9'!$R$204</f>
        <v>0</v>
      </c>
      <c r="J277" s="304"/>
      <c r="K277" s="303">
        <f>'2026 Sum_Fall Order Form V9'!$T$23</f>
        <v>0</v>
      </c>
      <c r="L277" s="303">
        <f>'2026 Sum_Fall Order Form V9'!$T$23</f>
        <v>0</v>
      </c>
      <c r="M277" s="304">
        <f>'2026 Sum_Fall Order Form V9'!$U$204</f>
        <v>0</v>
      </c>
      <c r="N277" s="304"/>
      <c r="O277" s="303">
        <f>'2026 Sum_Fall Order Form V9'!$W$23</f>
        <v>0</v>
      </c>
      <c r="P277" s="303">
        <f>'2026 Sum_Fall Order Form V9'!$W$23</f>
        <v>0</v>
      </c>
      <c r="Q277" s="304">
        <f>'2026 Sum_Fall Order Form V9'!$X$204</f>
        <v>0</v>
      </c>
      <c r="R277" s="304"/>
      <c r="S277" s="303">
        <f>'2026 Sum_Fall Order Form V9'!$Z$23</f>
        <v>0</v>
      </c>
      <c r="T277" s="303">
        <f>'2026 Sum_Fall Order Form V9'!$Z$23</f>
        <v>0</v>
      </c>
      <c r="U277" s="304">
        <f>'2026 Sum_Fall Order Form V9'!$AA$204</f>
        <v>0</v>
      </c>
      <c r="V277" s="304"/>
      <c r="W277" s="305"/>
      <c r="X277" s="305"/>
      <c r="Z277" s="304"/>
    </row>
    <row r="278" spans="1:26">
      <c r="A278" s="304">
        <v>277</v>
      </c>
      <c r="C278" s="302">
        <f>'2026 Sum_Fall Order Form V9'!$F$18</f>
        <v>0</v>
      </c>
      <c r="D278" s="225" t="s">
        <v>300</v>
      </c>
      <c r="E278" s="345">
        <v>7539287</v>
      </c>
      <c r="F278" s="304">
        <v>19665</v>
      </c>
      <c r="G278" s="303">
        <f>'2026 Sum_Fall Order Form V9'!$Q$23</f>
        <v>0</v>
      </c>
      <c r="H278" s="303">
        <f>'2026 Sum_Fall Order Form V9'!$Q$23</f>
        <v>0</v>
      </c>
      <c r="I278" s="304">
        <f>'2026 Sum_Fall Order Form V9'!$Q$205</f>
        <v>0</v>
      </c>
      <c r="J278" s="304"/>
      <c r="K278" s="303">
        <f>'2026 Sum_Fall Order Form V9'!$T$23</f>
        <v>0</v>
      </c>
      <c r="L278" s="303">
        <f>'2026 Sum_Fall Order Form V9'!$T$23</f>
        <v>0</v>
      </c>
      <c r="M278" s="304">
        <f>'2026 Sum_Fall Order Form V9'!$T$205</f>
        <v>0</v>
      </c>
      <c r="N278" s="304"/>
      <c r="O278" s="303">
        <f>'2026 Sum_Fall Order Form V9'!$W$23</f>
        <v>0</v>
      </c>
      <c r="P278" s="303">
        <f>'2026 Sum_Fall Order Form V9'!$W$23</f>
        <v>0</v>
      </c>
      <c r="Q278" s="304">
        <f>'2026 Sum_Fall Order Form V9'!$W$205</f>
        <v>0</v>
      </c>
      <c r="R278" s="304"/>
      <c r="S278" s="303">
        <f>'2026 Sum_Fall Order Form V9'!$Z$23</f>
        <v>0</v>
      </c>
      <c r="T278" s="303">
        <f>'2026 Sum_Fall Order Form V9'!$Z$23</f>
        <v>0</v>
      </c>
      <c r="U278" s="304">
        <f>'2026 Sum_Fall Order Form V9'!$Z$205</f>
        <v>0</v>
      </c>
      <c r="V278" s="304"/>
      <c r="W278" s="305">
        <f>'2026 Sum_Fall Order Form V9'!$K$205</f>
        <v>46174</v>
      </c>
      <c r="X278" s="305">
        <f>'2026 Sum_Fall Order Form V9'!$N$205</f>
        <v>46209</v>
      </c>
      <c r="Z278" s="304" t="str">
        <f>'2026 Sum_Fall Order Form V9'!$BT$205</f>
        <v>S/O</v>
      </c>
    </row>
    <row r="279" spans="1:26">
      <c r="A279" s="304">
        <v>278</v>
      </c>
      <c r="C279" s="302">
        <f>'2026 Sum_Fall Order Form V9'!$F$18</f>
        <v>0</v>
      </c>
      <c r="D279" s="225" t="s">
        <v>300</v>
      </c>
      <c r="E279" s="343" t="s">
        <v>632</v>
      </c>
      <c r="F279" s="304">
        <v>19666</v>
      </c>
      <c r="G279" s="303">
        <f>'2026 Sum_Fall Order Form V9'!$Q$23</f>
        <v>0</v>
      </c>
      <c r="H279" s="303">
        <f>'2026 Sum_Fall Order Form V9'!$Q$23</f>
        <v>0</v>
      </c>
      <c r="I279" s="304">
        <f>'2026 Sum_Fall Order Form V9'!$R$205</f>
        <v>0</v>
      </c>
      <c r="J279" s="304"/>
      <c r="K279" s="303">
        <f>'2026 Sum_Fall Order Form V9'!$T$23</f>
        <v>0</v>
      </c>
      <c r="L279" s="303">
        <f>'2026 Sum_Fall Order Form V9'!$T$23</f>
        <v>0</v>
      </c>
      <c r="M279" s="304">
        <f>'2026 Sum_Fall Order Form V9'!$U$205</f>
        <v>0</v>
      </c>
      <c r="N279" s="304"/>
      <c r="O279" s="303">
        <f>'2026 Sum_Fall Order Form V9'!$W$23</f>
        <v>0</v>
      </c>
      <c r="P279" s="303">
        <f>'2026 Sum_Fall Order Form V9'!$W$23</f>
        <v>0</v>
      </c>
      <c r="Q279" s="304">
        <f>'2026 Sum_Fall Order Form V9'!$X$205</f>
        <v>0</v>
      </c>
      <c r="R279" s="304"/>
      <c r="S279" s="303">
        <f>'2026 Sum_Fall Order Form V9'!$Z$23</f>
        <v>0</v>
      </c>
      <c r="T279" s="303">
        <f>'2026 Sum_Fall Order Form V9'!$Z$23</f>
        <v>0</v>
      </c>
      <c r="U279" s="304">
        <f>'2026 Sum_Fall Order Form V9'!$AA$205</f>
        <v>0</v>
      </c>
      <c r="V279" s="304"/>
      <c r="W279" s="305"/>
      <c r="X279" s="305"/>
      <c r="Z279" s="304"/>
    </row>
    <row r="280" spans="1:26">
      <c r="A280" s="304">
        <v>279</v>
      </c>
      <c r="C280" s="302">
        <f>'2026 Sum_Fall Order Form V9'!$F$18</f>
        <v>0</v>
      </c>
      <c r="D280" s="341" t="s">
        <v>301</v>
      </c>
      <c r="E280" s="345">
        <v>7539507</v>
      </c>
      <c r="F280" s="304">
        <v>24711</v>
      </c>
      <c r="G280" s="303">
        <f>'2026 Sum_Fall Order Form V9'!$Q$23</f>
        <v>0</v>
      </c>
      <c r="H280" s="303">
        <f>'2026 Sum_Fall Order Form V9'!$Q$23</f>
        <v>0</v>
      </c>
      <c r="I280" s="304">
        <f>'2026 Sum_Fall Order Form V9'!$Q$206</f>
        <v>0</v>
      </c>
      <c r="J280" s="304"/>
      <c r="K280" s="303">
        <f>'2026 Sum_Fall Order Form V9'!$T$23</f>
        <v>0</v>
      </c>
      <c r="L280" s="303">
        <f>'2026 Sum_Fall Order Form V9'!$T$23</f>
        <v>0</v>
      </c>
      <c r="M280" s="304">
        <f>'2026 Sum_Fall Order Form V9'!$T$206</f>
        <v>0</v>
      </c>
      <c r="N280" s="304"/>
      <c r="O280" s="303">
        <f>'2026 Sum_Fall Order Form V9'!$W$23</f>
        <v>0</v>
      </c>
      <c r="P280" s="303">
        <f>'2026 Sum_Fall Order Form V9'!$W$23</f>
        <v>0</v>
      </c>
      <c r="Q280" s="304">
        <f>'2026 Sum_Fall Order Form V9'!$W$206</f>
        <v>0</v>
      </c>
      <c r="R280" s="304"/>
      <c r="S280" s="303">
        <f>'2026 Sum_Fall Order Form V9'!$Z$23</f>
        <v>0</v>
      </c>
      <c r="T280" s="303">
        <f>'2026 Sum_Fall Order Form V9'!$Z$23</f>
        <v>0</v>
      </c>
      <c r="U280" s="304">
        <f>'2026 Sum_Fall Order Form V9'!$Z$206</f>
        <v>0</v>
      </c>
      <c r="V280" s="304"/>
      <c r="W280" s="305">
        <f>'2026 Sum_Fall Order Form V9'!$K$206</f>
        <v>46174</v>
      </c>
      <c r="X280" s="305">
        <f>'2026 Sum_Fall Order Form V9'!$N$206</f>
        <v>46209</v>
      </c>
      <c r="Z280" s="304">
        <f>'2026 Sum_Fall Order Form V9'!$BT$206</f>
        <v>20</v>
      </c>
    </row>
    <row r="281" spans="1:26">
      <c r="A281" s="304">
        <v>280</v>
      </c>
      <c r="C281" s="302">
        <f>'2026 Sum_Fall Order Form V9'!$F$18</f>
        <v>0</v>
      </c>
      <c r="D281" s="341" t="s">
        <v>301</v>
      </c>
      <c r="E281" s="343" t="s">
        <v>633</v>
      </c>
      <c r="F281" s="304">
        <v>25611</v>
      </c>
      <c r="G281" s="303">
        <f>'2026 Sum_Fall Order Form V9'!$Q$23</f>
        <v>0</v>
      </c>
      <c r="H281" s="303">
        <f>'2026 Sum_Fall Order Form V9'!$Q$23</f>
        <v>0</v>
      </c>
      <c r="I281" s="304">
        <f>'2026 Sum_Fall Order Form V9'!$R$206</f>
        <v>0</v>
      </c>
      <c r="J281" s="304"/>
      <c r="K281" s="303">
        <f>'2026 Sum_Fall Order Form V9'!$T$23</f>
        <v>0</v>
      </c>
      <c r="L281" s="303">
        <f>'2026 Sum_Fall Order Form V9'!$T$23</f>
        <v>0</v>
      </c>
      <c r="M281" s="304">
        <f>'2026 Sum_Fall Order Form V9'!$U$206</f>
        <v>0</v>
      </c>
      <c r="N281" s="304"/>
      <c r="O281" s="303">
        <f>'2026 Sum_Fall Order Form V9'!$W$23</f>
        <v>0</v>
      </c>
      <c r="P281" s="303">
        <f>'2026 Sum_Fall Order Form V9'!$W$23</f>
        <v>0</v>
      </c>
      <c r="Q281" s="304">
        <f>'2026 Sum_Fall Order Form V9'!$X$206</f>
        <v>0</v>
      </c>
      <c r="R281" s="304"/>
      <c r="S281" s="303">
        <f>'2026 Sum_Fall Order Form V9'!$Z$23</f>
        <v>0</v>
      </c>
      <c r="T281" s="303">
        <f>'2026 Sum_Fall Order Form V9'!$Z$23</f>
        <v>0</v>
      </c>
      <c r="U281" s="304">
        <f>'2026 Sum_Fall Order Form V9'!$AA$206</f>
        <v>0</v>
      </c>
      <c r="V281" s="304"/>
      <c r="W281" s="305"/>
      <c r="X281" s="305"/>
      <c r="Z281" s="304"/>
    </row>
    <row r="282" spans="1:26">
      <c r="A282" s="304">
        <v>281</v>
      </c>
      <c r="C282" s="302">
        <f>'2026 Sum_Fall Order Form V9'!$F$18</f>
        <v>0</v>
      </c>
      <c r="D282" s="225" t="s">
        <v>302</v>
      </c>
      <c r="E282" s="347">
        <v>7539537</v>
      </c>
      <c r="F282" s="304">
        <v>28194</v>
      </c>
      <c r="G282" s="303">
        <f>'2026 Sum_Fall Order Form V9'!$Q$23</f>
        <v>0</v>
      </c>
      <c r="H282" s="303">
        <f>'2026 Sum_Fall Order Form V9'!$Q$23</f>
        <v>0</v>
      </c>
      <c r="I282" s="304">
        <f>'2026 Sum_Fall Order Form V9'!$Q$207</f>
        <v>0</v>
      </c>
      <c r="K282" s="303">
        <f>'2026 Sum_Fall Order Form V9'!$T$23</f>
        <v>0</v>
      </c>
      <c r="L282" s="303">
        <f>'2026 Sum_Fall Order Form V9'!$T$23</f>
        <v>0</v>
      </c>
      <c r="M282" s="304">
        <f>'2026 Sum_Fall Order Form V9'!$T$207</f>
        <v>0</v>
      </c>
      <c r="O282" s="303">
        <f>'2026 Sum_Fall Order Form V9'!$W$23</f>
        <v>0</v>
      </c>
      <c r="P282" s="303">
        <f>'2026 Sum_Fall Order Form V9'!$W$23</f>
        <v>0</v>
      </c>
      <c r="Q282" s="304">
        <f>'2026 Sum_Fall Order Form V9'!$W$207</f>
        <v>0</v>
      </c>
      <c r="S282" s="303">
        <f>'2026 Sum_Fall Order Form V9'!$Z$23</f>
        <v>0</v>
      </c>
      <c r="T282" s="303">
        <f>'2026 Sum_Fall Order Form V9'!$Z$23</f>
        <v>0</v>
      </c>
      <c r="U282" s="304">
        <f>'2026 Sum_Fall Order Form V9'!$Z$207</f>
        <v>0</v>
      </c>
      <c r="W282" s="305">
        <f>'2026 Sum_Fall Order Form V9'!$K$207</f>
        <v>46174</v>
      </c>
      <c r="X282" s="305">
        <f>'2026 Sum_Fall Order Form V9'!$N$207</f>
        <v>46209</v>
      </c>
      <c r="Z282" s="304" t="str">
        <f>'2026 Sum_Fall Order Form V9'!$BT$207</f>
        <v>S/O</v>
      </c>
    </row>
    <row r="283" spans="1:26">
      <c r="A283" s="304">
        <v>282</v>
      </c>
      <c r="C283" s="302">
        <f>'2026 Sum_Fall Order Form V9'!$F$18</f>
        <v>0</v>
      </c>
      <c r="D283" s="225" t="s">
        <v>302</v>
      </c>
      <c r="E283" s="343" t="s">
        <v>634</v>
      </c>
      <c r="F283" s="304">
        <v>28364</v>
      </c>
      <c r="G283" s="303">
        <f>'2026 Sum_Fall Order Form V9'!$Q$23</f>
        <v>0</v>
      </c>
      <c r="H283" s="303">
        <f>'2026 Sum_Fall Order Form V9'!$Q$23</f>
        <v>0</v>
      </c>
      <c r="I283" s="304">
        <f>'2026 Sum_Fall Order Form V9'!$R$207</f>
        <v>0</v>
      </c>
      <c r="K283" s="303">
        <f>'2026 Sum_Fall Order Form V9'!$T$23</f>
        <v>0</v>
      </c>
      <c r="L283" s="303">
        <f>'2026 Sum_Fall Order Form V9'!$T$23</f>
        <v>0</v>
      </c>
      <c r="M283" s="304">
        <f>'2026 Sum_Fall Order Form V9'!$U$207</f>
        <v>0</v>
      </c>
      <c r="O283" s="303">
        <f>'2026 Sum_Fall Order Form V9'!$W$23</f>
        <v>0</v>
      </c>
      <c r="P283" s="303">
        <f>'2026 Sum_Fall Order Form V9'!$W$23</f>
        <v>0</v>
      </c>
      <c r="Q283" s="304">
        <f>'2026 Sum_Fall Order Form V9'!$X$207</f>
        <v>0</v>
      </c>
      <c r="S283" s="303">
        <f>'2026 Sum_Fall Order Form V9'!$Z$23</f>
        <v>0</v>
      </c>
      <c r="T283" s="303">
        <f>'2026 Sum_Fall Order Form V9'!$Z$23</f>
        <v>0</v>
      </c>
      <c r="U283" s="304">
        <f>'2026 Sum_Fall Order Form V9'!$AA$207</f>
        <v>0</v>
      </c>
      <c r="W283" s="305"/>
      <c r="X283" s="305"/>
      <c r="Z283" s="304"/>
    </row>
    <row r="284" spans="1:26">
      <c r="A284" s="304">
        <v>283</v>
      </c>
      <c r="C284" s="302">
        <f>'2026 Sum_Fall Order Form V9'!$F$18</f>
        <v>0</v>
      </c>
      <c r="D284" s="225" t="s">
        <v>304</v>
      </c>
      <c r="E284" s="344">
        <v>1740277</v>
      </c>
      <c r="F284" s="304">
        <v>20172</v>
      </c>
      <c r="G284" s="303">
        <f>'2026 Sum_Fall Order Form V9'!$Q$23</f>
        <v>0</v>
      </c>
      <c r="H284" s="303">
        <f>'2026 Sum_Fall Order Form V9'!$Q$23</f>
        <v>0</v>
      </c>
      <c r="I284" s="304">
        <f>'2026 Sum_Fall Order Form V9'!$Q$209</f>
        <v>0</v>
      </c>
      <c r="K284" s="303">
        <f>'2026 Sum_Fall Order Form V9'!$T$23</f>
        <v>0</v>
      </c>
      <c r="L284" s="303">
        <f>'2026 Sum_Fall Order Form V9'!$T$23</f>
        <v>0</v>
      </c>
      <c r="M284" s="304">
        <f>'2026 Sum_Fall Order Form V9'!$T$209</f>
        <v>0</v>
      </c>
      <c r="O284" s="303">
        <f>'2026 Sum_Fall Order Form V9'!$W$23</f>
        <v>0</v>
      </c>
      <c r="P284" s="303">
        <f>'2026 Sum_Fall Order Form V9'!$W$23</f>
        <v>0</v>
      </c>
      <c r="Q284" s="304">
        <f>'2026 Sum_Fall Order Form V9'!$W$209</f>
        <v>0</v>
      </c>
      <c r="S284" s="303">
        <f>'2026 Sum_Fall Order Form V9'!$Z$23</f>
        <v>0</v>
      </c>
      <c r="T284" s="303">
        <f>'2026 Sum_Fall Order Form V9'!$Z$23</f>
        <v>0</v>
      </c>
      <c r="U284" s="304">
        <f>'2026 Sum_Fall Order Form V9'!$Z$209</f>
        <v>0</v>
      </c>
      <c r="W284" s="305">
        <f>'2026 Sum_Fall Order Form V9'!$K$209</f>
        <v>46237</v>
      </c>
      <c r="X284" s="305">
        <f>'2026 Sum_Fall Order Form V9'!$N$209</f>
        <v>46265</v>
      </c>
      <c r="Z284" s="304">
        <f>'2026 Sum_Fall Order Form V9'!$BT$209</f>
        <v>14</v>
      </c>
    </row>
    <row r="285" spans="1:26">
      <c r="A285" s="304">
        <v>284</v>
      </c>
      <c r="C285" s="302">
        <f>'2026 Sum_Fall Order Form V9'!$F$18</f>
        <v>0</v>
      </c>
      <c r="D285" s="225" t="s">
        <v>304</v>
      </c>
      <c r="E285" s="343" t="s">
        <v>635</v>
      </c>
      <c r="F285" s="304">
        <v>20173</v>
      </c>
      <c r="G285" s="303">
        <f>'2026 Sum_Fall Order Form V9'!$Q$23</f>
        <v>0</v>
      </c>
      <c r="H285" s="303">
        <f>'2026 Sum_Fall Order Form V9'!$Q$23</f>
        <v>0</v>
      </c>
      <c r="I285" s="304">
        <f>'2026 Sum_Fall Order Form V9'!$R$209</f>
        <v>0</v>
      </c>
      <c r="K285" s="303">
        <f>'2026 Sum_Fall Order Form V9'!$T$23</f>
        <v>0</v>
      </c>
      <c r="L285" s="303">
        <f>'2026 Sum_Fall Order Form V9'!$T$23</f>
        <v>0</v>
      </c>
      <c r="M285" s="304">
        <f>'2026 Sum_Fall Order Form V9'!$U$209</f>
        <v>0</v>
      </c>
      <c r="O285" s="303">
        <f>'2026 Sum_Fall Order Form V9'!$W$23</f>
        <v>0</v>
      </c>
      <c r="P285" s="303">
        <f>'2026 Sum_Fall Order Form V9'!$W$23</f>
        <v>0</v>
      </c>
      <c r="Q285" s="304">
        <f>'2026 Sum_Fall Order Form V9'!$X$209</f>
        <v>0</v>
      </c>
      <c r="S285" s="303">
        <f>'2026 Sum_Fall Order Form V9'!$Z$23</f>
        <v>0</v>
      </c>
      <c r="T285" s="303">
        <f>'2026 Sum_Fall Order Form V9'!$Z$23</f>
        <v>0</v>
      </c>
      <c r="U285" s="304">
        <f>'2026 Sum_Fall Order Form V9'!$AA$209</f>
        <v>0</v>
      </c>
      <c r="W285" s="305"/>
      <c r="X285" s="305"/>
      <c r="Z285" s="304"/>
    </row>
    <row r="286" spans="1:26">
      <c r="A286" s="304">
        <v>285</v>
      </c>
      <c r="C286" s="302">
        <f>'2026 Sum_Fall Order Form V9'!$F$18</f>
        <v>0</v>
      </c>
      <c r="D286" s="341" t="s">
        <v>307</v>
      </c>
      <c r="E286" s="342">
        <v>1741320</v>
      </c>
      <c r="F286" s="304">
        <v>5516</v>
      </c>
      <c r="G286" s="303">
        <f>'2026 Sum_Fall Order Form V9'!$Q$23</f>
        <v>0</v>
      </c>
      <c r="H286" s="303">
        <f>'2026 Sum_Fall Order Form V9'!$Q$23</f>
        <v>0</v>
      </c>
      <c r="I286" s="304">
        <f>'2026 Sum_Fall Order Form V9'!$Q$211</f>
        <v>0</v>
      </c>
      <c r="K286" s="303">
        <f>'2026 Sum_Fall Order Form V9'!$T$23</f>
        <v>0</v>
      </c>
      <c r="L286" s="303">
        <f>'2026 Sum_Fall Order Form V9'!$T$23</f>
        <v>0</v>
      </c>
      <c r="M286" s="304">
        <f>'2026 Sum_Fall Order Form V9'!$T$211</f>
        <v>0</v>
      </c>
      <c r="O286" s="303">
        <f>'2026 Sum_Fall Order Form V9'!$W$23</f>
        <v>0</v>
      </c>
      <c r="P286" s="303">
        <f>'2026 Sum_Fall Order Form V9'!$W$23</f>
        <v>0</v>
      </c>
      <c r="Q286" s="304">
        <f>'2026 Sum_Fall Order Form V9'!$W$211</f>
        <v>0</v>
      </c>
      <c r="S286" s="303">
        <f>'2026 Sum_Fall Order Form V9'!$Z$23</f>
        <v>0</v>
      </c>
      <c r="T286" s="303">
        <f>'2026 Sum_Fall Order Form V9'!$Z$23</f>
        <v>0</v>
      </c>
      <c r="U286" s="304">
        <f>'2026 Sum_Fall Order Form V9'!$Z$211</f>
        <v>0</v>
      </c>
      <c r="W286" s="305">
        <f>'2026 Sum_Fall Order Form V9'!$K$211</f>
        <v>46244</v>
      </c>
      <c r="X286" s="305">
        <f>'2026 Sum_Fall Order Form V9'!$N$211</f>
        <v>46279</v>
      </c>
      <c r="Z286" s="304">
        <f>'2026 Sum_Fall Order Form V9'!$BT$211</f>
        <v>13</v>
      </c>
    </row>
    <row r="287" spans="1:26">
      <c r="A287" s="304">
        <v>286</v>
      </c>
      <c r="C287" s="302">
        <f>'2026 Sum_Fall Order Form V9'!$F$18</f>
        <v>0</v>
      </c>
      <c r="D287" s="341" t="s">
        <v>307</v>
      </c>
      <c r="E287" s="343" t="s">
        <v>636</v>
      </c>
      <c r="F287" s="304">
        <v>5628</v>
      </c>
      <c r="G287" s="303">
        <f>'2026 Sum_Fall Order Form V9'!$Q$23</f>
        <v>0</v>
      </c>
      <c r="H287" s="303">
        <f>'2026 Sum_Fall Order Form V9'!$Q$23</f>
        <v>0</v>
      </c>
      <c r="I287" s="304">
        <f>'2026 Sum_Fall Order Form V9'!$R$211</f>
        <v>0</v>
      </c>
      <c r="K287" s="303">
        <f>'2026 Sum_Fall Order Form V9'!$T$23</f>
        <v>0</v>
      </c>
      <c r="L287" s="303">
        <f>'2026 Sum_Fall Order Form V9'!$T$23</f>
        <v>0</v>
      </c>
      <c r="M287" s="304">
        <f>'2026 Sum_Fall Order Form V9'!$U$211</f>
        <v>0</v>
      </c>
      <c r="O287" s="303">
        <f>'2026 Sum_Fall Order Form V9'!$W$23</f>
        <v>0</v>
      </c>
      <c r="P287" s="303">
        <f>'2026 Sum_Fall Order Form V9'!$W$23</f>
        <v>0</v>
      </c>
      <c r="Q287" s="304">
        <f>'2026 Sum_Fall Order Form V9'!$X$211</f>
        <v>0</v>
      </c>
      <c r="S287" s="303">
        <f>'2026 Sum_Fall Order Form V9'!$Z$23</f>
        <v>0</v>
      </c>
      <c r="T287" s="303">
        <f>'2026 Sum_Fall Order Form V9'!$Z$23</f>
        <v>0</v>
      </c>
      <c r="U287" s="304">
        <f>'2026 Sum_Fall Order Form V9'!$AA$211</f>
        <v>0</v>
      </c>
      <c r="W287" s="305"/>
      <c r="X287" s="305"/>
      <c r="Z287" s="304"/>
    </row>
    <row r="288" spans="1:26">
      <c r="A288" s="304">
        <v>287</v>
      </c>
      <c r="C288" s="302">
        <f>'2026 Sum_Fall Order Form V9'!$F$18</f>
        <v>0</v>
      </c>
      <c r="D288" s="341" t="s">
        <v>307</v>
      </c>
      <c r="E288" s="342">
        <v>1741327</v>
      </c>
      <c r="F288" s="304">
        <v>20024</v>
      </c>
      <c r="G288" s="303">
        <f>'2026 Sum_Fall Order Form V9'!$Q$23</f>
        <v>0</v>
      </c>
      <c r="H288" s="303">
        <f>'2026 Sum_Fall Order Form V9'!$Q$23</f>
        <v>0</v>
      </c>
      <c r="I288" s="304">
        <f>'2026 Sum_Fall Order Form V9'!$Q$212</f>
        <v>0</v>
      </c>
      <c r="K288" s="303">
        <f>'2026 Sum_Fall Order Form V9'!$T$23</f>
        <v>0</v>
      </c>
      <c r="L288" s="303">
        <f>'2026 Sum_Fall Order Form V9'!$T$23</f>
        <v>0</v>
      </c>
      <c r="M288" s="304">
        <f>'2026 Sum_Fall Order Form V9'!$T$212</f>
        <v>0</v>
      </c>
      <c r="O288" s="303">
        <f>'2026 Sum_Fall Order Form V9'!$W$23</f>
        <v>0</v>
      </c>
      <c r="P288" s="303">
        <f>'2026 Sum_Fall Order Form V9'!$W$23</f>
        <v>0</v>
      </c>
      <c r="Q288" s="304">
        <f>'2026 Sum_Fall Order Form V9'!$W$212</f>
        <v>0</v>
      </c>
      <c r="S288" s="303">
        <f>'2026 Sum_Fall Order Form V9'!$Z$23</f>
        <v>0</v>
      </c>
      <c r="T288" s="303">
        <f>'2026 Sum_Fall Order Form V9'!$Z$23</f>
        <v>0</v>
      </c>
      <c r="U288" s="304">
        <f>'2026 Sum_Fall Order Form V9'!$Z$212</f>
        <v>0</v>
      </c>
      <c r="W288" s="305">
        <f>'2026 Sum_Fall Order Form V9'!$K$212</f>
        <v>46244</v>
      </c>
      <c r="X288" s="305">
        <f>'2026 Sum_Fall Order Form V9'!$N$212</f>
        <v>46279</v>
      </c>
      <c r="Z288" s="304">
        <f>'2026 Sum_Fall Order Form V9'!$BT$212</f>
        <v>3</v>
      </c>
    </row>
    <row r="289" spans="1:26">
      <c r="A289" s="304">
        <v>288</v>
      </c>
      <c r="C289" s="302">
        <f>'2026 Sum_Fall Order Form V9'!$F$18</f>
        <v>0</v>
      </c>
      <c r="D289" s="341" t="s">
        <v>307</v>
      </c>
      <c r="E289" s="343" t="s">
        <v>637</v>
      </c>
      <c r="F289" s="304">
        <v>20025</v>
      </c>
      <c r="G289" s="303">
        <f>'2026 Sum_Fall Order Form V9'!$Q$23</f>
        <v>0</v>
      </c>
      <c r="H289" s="303">
        <f>'2026 Sum_Fall Order Form V9'!$Q$23</f>
        <v>0</v>
      </c>
      <c r="I289" s="304">
        <f>'2026 Sum_Fall Order Form V9'!$R$212</f>
        <v>0</v>
      </c>
      <c r="K289" s="303">
        <f>'2026 Sum_Fall Order Form V9'!$T$23</f>
        <v>0</v>
      </c>
      <c r="L289" s="303">
        <f>'2026 Sum_Fall Order Form V9'!$T$23</f>
        <v>0</v>
      </c>
      <c r="M289" s="304">
        <f>'2026 Sum_Fall Order Form V9'!$U$212</f>
        <v>0</v>
      </c>
      <c r="O289" s="303">
        <f>'2026 Sum_Fall Order Form V9'!$W$23</f>
        <v>0</v>
      </c>
      <c r="P289" s="303">
        <f>'2026 Sum_Fall Order Form V9'!$W$23</f>
        <v>0</v>
      </c>
      <c r="Q289" s="304">
        <f>'2026 Sum_Fall Order Form V9'!$X$212</f>
        <v>0</v>
      </c>
      <c r="S289" s="303">
        <f>'2026 Sum_Fall Order Form V9'!$Z$23</f>
        <v>0</v>
      </c>
      <c r="T289" s="303">
        <f>'2026 Sum_Fall Order Form V9'!$Z$23</f>
        <v>0</v>
      </c>
      <c r="U289" s="304">
        <f>'2026 Sum_Fall Order Form V9'!$AA$212</f>
        <v>0</v>
      </c>
      <c r="W289" s="305"/>
      <c r="X289" s="305"/>
      <c r="Z289" s="304"/>
    </row>
    <row r="290" spans="1:26">
      <c r="A290" s="304">
        <v>289</v>
      </c>
      <c r="C290" s="302">
        <f>'2026 Sum_Fall Order Form V9'!$F$18</f>
        <v>0</v>
      </c>
      <c r="D290" s="341" t="s">
        <v>309</v>
      </c>
      <c r="E290" s="342">
        <v>1741440</v>
      </c>
      <c r="F290" s="304">
        <v>25760</v>
      </c>
      <c r="G290" s="303">
        <f>'2026 Sum_Fall Order Form V9'!$Q$23</f>
        <v>0</v>
      </c>
      <c r="H290" s="303">
        <f>'2026 Sum_Fall Order Form V9'!$Q$23</f>
        <v>0</v>
      </c>
      <c r="I290" s="304">
        <f>'2026 Sum_Fall Order Form V9'!$Q$213</f>
        <v>0</v>
      </c>
      <c r="K290" s="303">
        <f>'2026 Sum_Fall Order Form V9'!$T$23</f>
        <v>0</v>
      </c>
      <c r="L290" s="303">
        <f>'2026 Sum_Fall Order Form V9'!$T$23</f>
        <v>0</v>
      </c>
      <c r="M290" s="304">
        <f>'2026 Sum_Fall Order Form V9'!$T$213</f>
        <v>0</v>
      </c>
      <c r="O290" s="303">
        <f>'2026 Sum_Fall Order Form V9'!$W$23</f>
        <v>0</v>
      </c>
      <c r="P290" s="303">
        <f>'2026 Sum_Fall Order Form V9'!$W$23</f>
        <v>0</v>
      </c>
      <c r="Q290" s="304">
        <f>'2026 Sum_Fall Order Form V9'!$W$213</f>
        <v>0</v>
      </c>
      <c r="S290" s="303">
        <f>'2026 Sum_Fall Order Form V9'!$Z$23</f>
        <v>0</v>
      </c>
      <c r="T290" s="303">
        <f>'2026 Sum_Fall Order Form V9'!$Z$23</f>
        <v>0</v>
      </c>
      <c r="U290" s="304">
        <f>'2026 Sum_Fall Order Form V9'!$Z$213</f>
        <v>0</v>
      </c>
      <c r="W290" s="305">
        <f>'2026 Sum_Fall Order Form V9'!$K$213</f>
        <v>46244</v>
      </c>
      <c r="X290" s="305">
        <f>'2026 Sum_Fall Order Form V9'!$N$213</f>
        <v>46279</v>
      </c>
      <c r="Z290" s="304" t="str">
        <f>'2026 Sum_Fall Order Form V9'!$BT$213</f>
        <v>S/O</v>
      </c>
    </row>
    <row r="291" spans="1:26">
      <c r="A291" s="304">
        <v>290</v>
      </c>
      <c r="C291" s="302">
        <f>'2026 Sum_Fall Order Form V9'!$F$18</f>
        <v>0</v>
      </c>
      <c r="D291" s="341" t="s">
        <v>309</v>
      </c>
      <c r="E291" s="343" t="s">
        <v>638</v>
      </c>
      <c r="F291" s="304">
        <v>25830</v>
      </c>
      <c r="G291" s="303">
        <f>'2026 Sum_Fall Order Form V9'!$Q$23</f>
        <v>0</v>
      </c>
      <c r="H291" s="303">
        <f>'2026 Sum_Fall Order Form V9'!$Q$23</f>
        <v>0</v>
      </c>
      <c r="I291" s="304">
        <f>'2026 Sum_Fall Order Form V9'!$R$213</f>
        <v>0</v>
      </c>
      <c r="K291" s="303">
        <f>'2026 Sum_Fall Order Form V9'!$T$23</f>
        <v>0</v>
      </c>
      <c r="L291" s="303">
        <f>'2026 Sum_Fall Order Form V9'!$T$23</f>
        <v>0</v>
      </c>
      <c r="M291" s="304">
        <f>'2026 Sum_Fall Order Form V9'!$U$213</f>
        <v>0</v>
      </c>
      <c r="O291" s="303">
        <f>'2026 Sum_Fall Order Form V9'!$W$23</f>
        <v>0</v>
      </c>
      <c r="P291" s="303">
        <f>'2026 Sum_Fall Order Form V9'!$W$23</f>
        <v>0</v>
      </c>
      <c r="Q291" s="304">
        <f>'2026 Sum_Fall Order Form V9'!$X$213</f>
        <v>0</v>
      </c>
      <c r="S291" s="303">
        <f>'2026 Sum_Fall Order Form V9'!$Z$23</f>
        <v>0</v>
      </c>
      <c r="T291" s="303">
        <f>'2026 Sum_Fall Order Form V9'!$Z$23</f>
        <v>0</v>
      </c>
      <c r="U291" s="304">
        <f>'2026 Sum_Fall Order Form V9'!$AA$213</f>
        <v>0</v>
      </c>
      <c r="W291" s="305"/>
      <c r="X291" s="305"/>
      <c r="Z291" s="304"/>
    </row>
    <row r="292" spans="1:26">
      <c r="A292" s="304">
        <v>291</v>
      </c>
      <c r="C292" s="302">
        <f>'2026 Sum_Fall Order Form V9'!$F$18</f>
        <v>0</v>
      </c>
      <c r="D292" s="341" t="s">
        <v>310</v>
      </c>
      <c r="E292" s="342">
        <v>1741500</v>
      </c>
      <c r="F292" s="304">
        <v>12543</v>
      </c>
      <c r="G292" s="303">
        <f>'2026 Sum_Fall Order Form V9'!$Q$23</f>
        <v>0</v>
      </c>
      <c r="H292" s="303">
        <f>'2026 Sum_Fall Order Form V9'!$Q$23</f>
        <v>0</v>
      </c>
      <c r="I292" s="304">
        <f>'2026 Sum_Fall Order Form V9'!$Q$214</f>
        <v>0</v>
      </c>
      <c r="K292" s="303">
        <f>'2026 Sum_Fall Order Form V9'!$T$23</f>
        <v>0</v>
      </c>
      <c r="L292" s="303">
        <f>'2026 Sum_Fall Order Form V9'!$T$23</f>
        <v>0</v>
      </c>
      <c r="M292" s="304">
        <f>'2026 Sum_Fall Order Form V9'!$T$214</f>
        <v>0</v>
      </c>
      <c r="O292" s="303">
        <f>'2026 Sum_Fall Order Form V9'!$W$23</f>
        <v>0</v>
      </c>
      <c r="P292" s="303">
        <f>'2026 Sum_Fall Order Form V9'!$W$23</f>
        <v>0</v>
      </c>
      <c r="Q292" s="304">
        <f>'2026 Sum_Fall Order Form V9'!$W$214</f>
        <v>0</v>
      </c>
      <c r="S292" s="303">
        <f>'2026 Sum_Fall Order Form V9'!$Z$23</f>
        <v>0</v>
      </c>
      <c r="T292" s="303">
        <f>'2026 Sum_Fall Order Form V9'!$Z$23</f>
        <v>0</v>
      </c>
      <c r="U292" s="304">
        <f>'2026 Sum_Fall Order Form V9'!$Z$214</f>
        <v>0</v>
      </c>
      <c r="W292" s="305">
        <f>'2026 Sum_Fall Order Form V9'!$K$214</f>
        <v>46244</v>
      </c>
      <c r="X292" s="305">
        <f>'2026 Sum_Fall Order Form V9'!$N$214</f>
        <v>46279</v>
      </c>
      <c r="Z292" s="304">
        <f>'2026 Sum_Fall Order Form V9'!$BT$214</f>
        <v>9</v>
      </c>
    </row>
    <row r="293" spans="1:26">
      <c r="A293" s="304">
        <v>292</v>
      </c>
      <c r="C293" s="302">
        <f>'2026 Sum_Fall Order Form V9'!$F$18</f>
        <v>0</v>
      </c>
      <c r="D293" s="341" t="s">
        <v>310</v>
      </c>
      <c r="E293" s="343" t="s">
        <v>639</v>
      </c>
      <c r="F293" s="304">
        <v>12548</v>
      </c>
      <c r="G293" s="303">
        <f>'2026 Sum_Fall Order Form V9'!$Q$23</f>
        <v>0</v>
      </c>
      <c r="H293" s="303">
        <f>'2026 Sum_Fall Order Form V9'!$Q$23</f>
        <v>0</v>
      </c>
      <c r="I293" s="304">
        <f>'2026 Sum_Fall Order Form V9'!$R$214</f>
        <v>0</v>
      </c>
      <c r="K293" s="303">
        <f>'2026 Sum_Fall Order Form V9'!$T$23</f>
        <v>0</v>
      </c>
      <c r="L293" s="303">
        <f>'2026 Sum_Fall Order Form V9'!$T$23</f>
        <v>0</v>
      </c>
      <c r="M293" s="304">
        <f>'2026 Sum_Fall Order Form V9'!$U$214</f>
        <v>0</v>
      </c>
      <c r="O293" s="303">
        <f>'2026 Sum_Fall Order Form V9'!$W$23</f>
        <v>0</v>
      </c>
      <c r="P293" s="303">
        <f>'2026 Sum_Fall Order Form V9'!$W$23</f>
        <v>0</v>
      </c>
      <c r="Q293" s="304">
        <f>'2026 Sum_Fall Order Form V9'!$X$214</f>
        <v>0</v>
      </c>
      <c r="S293" s="303">
        <f>'2026 Sum_Fall Order Form V9'!$Z$23</f>
        <v>0</v>
      </c>
      <c r="T293" s="303">
        <f>'2026 Sum_Fall Order Form V9'!$Z$23</f>
        <v>0</v>
      </c>
      <c r="U293" s="304">
        <f>'2026 Sum_Fall Order Form V9'!$AA$214</f>
        <v>0</v>
      </c>
      <c r="W293" s="305"/>
      <c r="X293" s="305"/>
      <c r="Z293" s="304"/>
    </row>
    <row r="294" spans="1:26">
      <c r="A294" s="304">
        <v>293</v>
      </c>
      <c r="C294" s="302">
        <f>'2026 Sum_Fall Order Form V9'!$F$18</f>
        <v>0</v>
      </c>
      <c r="D294" s="341" t="s">
        <v>310</v>
      </c>
      <c r="E294" s="342">
        <v>1741507</v>
      </c>
      <c r="F294" s="304">
        <v>20058</v>
      </c>
      <c r="G294" s="303">
        <f>'2026 Sum_Fall Order Form V9'!$Q$23</f>
        <v>0</v>
      </c>
      <c r="H294" s="303">
        <f>'2026 Sum_Fall Order Form V9'!$Q$23</f>
        <v>0</v>
      </c>
      <c r="I294" s="304">
        <f>'2026 Sum_Fall Order Form V9'!$Q$215</f>
        <v>0</v>
      </c>
      <c r="J294" s="304"/>
      <c r="K294" s="303">
        <f>'2026 Sum_Fall Order Form V9'!$T$23</f>
        <v>0</v>
      </c>
      <c r="L294" s="303">
        <f>'2026 Sum_Fall Order Form V9'!$T$23</f>
        <v>0</v>
      </c>
      <c r="M294" s="304">
        <f>'2026 Sum_Fall Order Form V9'!$T$215</f>
        <v>0</v>
      </c>
      <c r="N294" s="304"/>
      <c r="O294" s="303">
        <f>'2026 Sum_Fall Order Form V9'!$W$23</f>
        <v>0</v>
      </c>
      <c r="P294" s="303">
        <f>'2026 Sum_Fall Order Form V9'!$W$23</f>
        <v>0</v>
      </c>
      <c r="Q294" s="304">
        <f>'2026 Sum_Fall Order Form V9'!$W$215</f>
        <v>0</v>
      </c>
      <c r="R294" s="304"/>
      <c r="S294" s="303">
        <f>'2026 Sum_Fall Order Form V9'!$Z$23</f>
        <v>0</v>
      </c>
      <c r="T294" s="303">
        <f>'2026 Sum_Fall Order Form V9'!$Z$23</f>
        <v>0</v>
      </c>
      <c r="U294" s="304">
        <f>'2026 Sum_Fall Order Form V9'!$Z$215</f>
        <v>0</v>
      </c>
      <c r="V294" s="304"/>
      <c r="W294" s="305">
        <f>'2026 Sum_Fall Order Form V9'!$K$215</f>
        <v>46244</v>
      </c>
      <c r="X294" s="305">
        <f>'2026 Sum_Fall Order Form V9'!$N$215</f>
        <v>46279</v>
      </c>
      <c r="Z294" s="304">
        <f>'2026 Sum_Fall Order Form V9'!$BT$215</f>
        <v>10</v>
      </c>
    </row>
    <row r="295" spans="1:26">
      <c r="A295" s="304">
        <v>294</v>
      </c>
      <c r="C295" s="302">
        <f>'2026 Sum_Fall Order Form V9'!$F$18</f>
        <v>0</v>
      </c>
      <c r="D295" s="341" t="s">
        <v>310</v>
      </c>
      <c r="E295" s="343" t="s">
        <v>640</v>
      </c>
      <c r="F295" s="304">
        <v>20056</v>
      </c>
      <c r="G295" s="303">
        <f>'2026 Sum_Fall Order Form V9'!$Q$23</f>
        <v>0</v>
      </c>
      <c r="H295" s="303">
        <f>'2026 Sum_Fall Order Form V9'!$Q$23</f>
        <v>0</v>
      </c>
      <c r="I295" s="304">
        <f>'2026 Sum_Fall Order Form V9'!$R$215</f>
        <v>0</v>
      </c>
      <c r="J295" s="304"/>
      <c r="K295" s="303">
        <f>'2026 Sum_Fall Order Form V9'!$T$23</f>
        <v>0</v>
      </c>
      <c r="L295" s="303">
        <f>'2026 Sum_Fall Order Form V9'!$T$23</f>
        <v>0</v>
      </c>
      <c r="M295" s="304">
        <f>'2026 Sum_Fall Order Form V9'!$U$215</f>
        <v>0</v>
      </c>
      <c r="N295" s="304"/>
      <c r="O295" s="303">
        <f>'2026 Sum_Fall Order Form V9'!$W$23</f>
        <v>0</v>
      </c>
      <c r="P295" s="303">
        <f>'2026 Sum_Fall Order Form V9'!$W$23</f>
        <v>0</v>
      </c>
      <c r="Q295" s="304">
        <f>'2026 Sum_Fall Order Form V9'!$X$215</f>
        <v>0</v>
      </c>
      <c r="R295" s="304"/>
      <c r="S295" s="303">
        <f>'2026 Sum_Fall Order Form V9'!$Z$23</f>
        <v>0</v>
      </c>
      <c r="T295" s="303">
        <f>'2026 Sum_Fall Order Form V9'!$Z$23</f>
        <v>0</v>
      </c>
      <c r="U295" s="304">
        <f>'2026 Sum_Fall Order Form V9'!$AA$215</f>
        <v>0</v>
      </c>
      <c r="V295" s="304"/>
      <c r="W295" s="305"/>
      <c r="X295" s="305"/>
      <c r="Z295" s="304"/>
    </row>
    <row r="296" spans="1:26">
      <c r="A296" s="304">
        <v>295</v>
      </c>
      <c r="C296" s="302">
        <f>'2026 Sum_Fall Order Form V9'!$F$18</f>
        <v>0</v>
      </c>
      <c r="D296" s="341" t="s">
        <v>641</v>
      </c>
      <c r="E296" s="342">
        <v>1741740</v>
      </c>
      <c r="F296" s="304">
        <v>29189</v>
      </c>
      <c r="G296" s="303">
        <f>'2026 Sum_Fall Order Form V9'!$Q$23</f>
        <v>0</v>
      </c>
      <c r="H296" s="303">
        <f>'2026 Sum_Fall Order Form V9'!$Q$23</f>
        <v>0</v>
      </c>
      <c r="I296" s="304">
        <f>'2026 Sum_Fall Order Form V9'!$Q$216</f>
        <v>0</v>
      </c>
      <c r="J296" s="304"/>
      <c r="K296" s="303">
        <f>'2026 Sum_Fall Order Form V9'!$T$23</f>
        <v>0</v>
      </c>
      <c r="L296" s="303">
        <f>'2026 Sum_Fall Order Form V9'!$T$23</f>
        <v>0</v>
      </c>
      <c r="M296" s="304">
        <f>'2026 Sum_Fall Order Form V9'!$T$216</f>
        <v>0</v>
      </c>
      <c r="N296" s="304"/>
      <c r="O296" s="303">
        <f>'2026 Sum_Fall Order Form V9'!$W$23</f>
        <v>0</v>
      </c>
      <c r="P296" s="303">
        <f>'2026 Sum_Fall Order Form V9'!$W$23</f>
        <v>0</v>
      </c>
      <c r="Q296" s="304">
        <f>'2026 Sum_Fall Order Form V9'!$W$216</f>
        <v>0</v>
      </c>
      <c r="R296" s="304"/>
      <c r="S296" s="303">
        <f>'2026 Sum_Fall Order Form V9'!$Z$23</f>
        <v>0</v>
      </c>
      <c r="T296" s="303">
        <f>'2026 Sum_Fall Order Form V9'!$Z$23</f>
        <v>0</v>
      </c>
      <c r="U296" s="304">
        <f>'2026 Sum_Fall Order Form V9'!$Z$216</f>
        <v>0</v>
      </c>
      <c r="V296" s="304"/>
      <c r="W296" s="305">
        <f>'2026 Sum_Fall Order Form V9'!$K$216</f>
        <v>46244</v>
      </c>
      <c r="X296" s="305">
        <f>'2026 Sum_Fall Order Form V9'!$N$216</f>
        <v>46279</v>
      </c>
      <c r="Z296" s="304">
        <f>'2026 Sum_Fall Order Form V9'!$BT$216</f>
        <v>24</v>
      </c>
    </row>
    <row r="297" spans="1:26">
      <c r="A297" s="304">
        <v>296</v>
      </c>
      <c r="C297" s="302">
        <f>'2026 Sum_Fall Order Form V9'!$F$18</f>
        <v>0</v>
      </c>
      <c r="D297" s="341" t="s">
        <v>641</v>
      </c>
      <c r="E297" s="343" t="s">
        <v>642</v>
      </c>
      <c r="F297" s="304">
        <v>29254</v>
      </c>
      <c r="G297" s="303">
        <f>'2026 Sum_Fall Order Form V9'!$Q$23</f>
        <v>0</v>
      </c>
      <c r="H297" s="303">
        <f>'2026 Sum_Fall Order Form V9'!$Q$23</f>
        <v>0</v>
      </c>
      <c r="I297" s="304">
        <f>'2026 Sum_Fall Order Form V9'!$R$216</f>
        <v>0</v>
      </c>
      <c r="J297" s="304"/>
      <c r="K297" s="303">
        <f>'2026 Sum_Fall Order Form V9'!$T$23</f>
        <v>0</v>
      </c>
      <c r="L297" s="303">
        <f>'2026 Sum_Fall Order Form V9'!$T$23</f>
        <v>0</v>
      </c>
      <c r="M297" s="304">
        <f>'2026 Sum_Fall Order Form V9'!$U$216</f>
        <v>0</v>
      </c>
      <c r="N297" s="304"/>
      <c r="O297" s="303">
        <f>'2026 Sum_Fall Order Form V9'!$W$23</f>
        <v>0</v>
      </c>
      <c r="P297" s="303">
        <f>'2026 Sum_Fall Order Form V9'!$W$23</f>
        <v>0</v>
      </c>
      <c r="Q297" s="304">
        <f>'2026 Sum_Fall Order Form V9'!$X$216</f>
        <v>0</v>
      </c>
      <c r="R297" s="304"/>
      <c r="S297" s="303">
        <f>'2026 Sum_Fall Order Form V9'!$Z$23</f>
        <v>0</v>
      </c>
      <c r="T297" s="303">
        <f>'2026 Sum_Fall Order Form V9'!$Z$23</f>
        <v>0</v>
      </c>
      <c r="U297" s="304">
        <f>'2026 Sum_Fall Order Form V9'!$AA$216</f>
        <v>0</v>
      </c>
      <c r="V297" s="304"/>
      <c r="W297" s="305"/>
      <c r="X297" s="305"/>
      <c r="Z297" s="304"/>
    </row>
    <row r="298" spans="1:26">
      <c r="A298" s="304">
        <v>297</v>
      </c>
      <c r="C298" s="302">
        <f>'2026 Sum_Fall Order Form V9'!$F$18</f>
        <v>0</v>
      </c>
      <c r="D298" s="340" t="s">
        <v>312</v>
      </c>
      <c r="E298" s="342">
        <v>1741830</v>
      </c>
      <c r="F298" s="304">
        <v>5331</v>
      </c>
      <c r="G298" s="303">
        <f>'2026 Sum_Fall Order Form V9'!$Q$23</f>
        <v>0</v>
      </c>
      <c r="H298" s="303">
        <f>'2026 Sum_Fall Order Form V9'!$Q$23</f>
        <v>0</v>
      </c>
      <c r="I298" s="304">
        <f>'2026 Sum_Fall Order Form V9'!$Q$217</f>
        <v>0</v>
      </c>
      <c r="J298" s="304"/>
      <c r="K298" s="303">
        <f>'2026 Sum_Fall Order Form V9'!$T$23</f>
        <v>0</v>
      </c>
      <c r="L298" s="303">
        <f>'2026 Sum_Fall Order Form V9'!$T$23</f>
        <v>0</v>
      </c>
      <c r="M298" s="304">
        <f>'2026 Sum_Fall Order Form V9'!$T$217</f>
        <v>0</v>
      </c>
      <c r="N298" s="304"/>
      <c r="O298" s="303">
        <f>'2026 Sum_Fall Order Form V9'!$W$23</f>
        <v>0</v>
      </c>
      <c r="P298" s="303">
        <f>'2026 Sum_Fall Order Form V9'!$W$23</f>
        <v>0</v>
      </c>
      <c r="Q298" s="304">
        <f>'2026 Sum_Fall Order Form V9'!$W$217</f>
        <v>0</v>
      </c>
      <c r="R298" s="304"/>
      <c r="S298" s="303">
        <f>'2026 Sum_Fall Order Form V9'!$Z$23</f>
        <v>0</v>
      </c>
      <c r="T298" s="303">
        <f>'2026 Sum_Fall Order Form V9'!$Z$23</f>
        <v>0</v>
      </c>
      <c r="U298" s="304">
        <f>'2026 Sum_Fall Order Form V9'!$Z$217</f>
        <v>0</v>
      </c>
      <c r="V298" s="304"/>
      <c r="W298" s="305">
        <f>'2026 Sum_Fall Order Form V9'!$K$217</f>
        <v>46244</v>
      </c>
      <c r="X298" s="305">
        <f>'2026 Sum_Fall Order Form V9'!$N$217</f>
        <v>46279</v>
      </c>
      <c r="Z298" s="304">
        <f>'2026 Sum_Fall Order Form V9'!$BT$217</f>
        <v>15</v>
      </c>
    </row>
    <row r="299" spans="1:26">
      <c r="A299" s="304">
        <v>298</v>
      </c>
      <c r="C299" s="302">
        <f>'2026 Sum_Fall Order Form V9'!$F$18</f>
        <v>0</v>
      </c>
      <c r="D299" s="340" t="s">
        <v>312</v>
      </c>
      <c r="E299" s="343" t="s">
        <v>643</v>
      </c>
      <c r="F299" s="304">
        <v>5835</v>
      </c>
      <c r="G299" s="303">
        <f>'2026 Sum_Fall Order Form V9'!$Q$23</f>
        <v>0</v>
      </c>
      <c r="H299" s="303">
        <f>'2026 Sum_Fall Order Form V9'!$Q$23</f>
        <v>0</v>
      </c>
      <c r="I299" s="304">
        <f>'2026 Sum_Fall Order Form V9'!$R$217</f>
        <v>0</v>
      </c>
      <c r="J299" s="304"/>
      <c r="K299" s="303">
        <f>'2026 Sum_Fall Order Form V9'!$T$23</f>
        <v>0</v>
      </c>
      <c r="L299" s="303">
        <f>'2026 Sum_Fall Order Form V9'!$T$23</f>
        <v>0</v>
      </c>
      <c r="M299" s="304">
        <f>'2026 Sum_Fall Order Form V9'!$U$217</f>
        <v>0</v>
      </c>
      <c r="N299" s="304"/>
      <c r="O299" s="303">
        <f>'2026 Sum_Fall Order Form V9'!$W$23</f>
        <v>0</v>
      </c>
      <c r="P299" s="303">
        <f>'2026 Sum_Fall Order Form V9'!$W$23</f>
        <v>0</v>
      </c>
      <c r="Q299" s="304">
        <f>'2026 Sum_Fall Order Form V9'!$X$217</f>
        <v>0</v>
      </c>
      <c r="R299" s="304"/>
      <c r="S299" s="303">
        <f>'2026 Sum_Fall Order Form V9'!$Z$23</f>
        <v>0</v>
      </c>
      <c r="T299" s="303">
        <f>'2026 Sum_Fall Order Form V9'!$Z$23</f>
        <v>0</v>
      </c>
      <c r="U299" s="304">
        <f>'2026 Sum_Fall Order Form V9'!$AA$217</f>
        <v>0</v>
      </c>
      <c r="V299" s="304"/>
      <c r="W299" s="305"/>
      <c r="X299" s="305"/>
      <c r="Z299" s="304"/>
    </row>
    <row r="300" spans="1:26">
      <c r="A300" s="304">
        <v>299</v>
      </c>
      <c r="C300" s="302">
        <f>'2026 Sum_Fall Order Form V9'!$F$18</f>
        <v>0</v>
      </c>
      <c r="D300" s="340" t="s">
        <v>312</v>
      </c>
      <c r="E300" s="342">
        <v>1741837</v>
      </c>
      <c r="F300" s="304">
        <v>24865</v>
      </c>
      <c r="G300" s="303">
        <f>'2026 Sum_Fall Order Form V9'!$Q$23</f>
        <v>0</v>
      </c>
      <c r="H300" s="303">
        <f>'2026 Sum_Fall Order Form V9'!$Q$23</f>
        <v>0</v>
      </c>
      <c r="I300" s="304">
        <f>'2026 Sum_Fall Order Form V9'!$Q$218</f>
        <v>0</v>
      </c>
      <c r="J300" s="304"/>
      <c r="K300" s="303">
        <f>'2026 Sum_Fall Order Form V9'!$T$23</f>
        <v>0</v>
      </c>
      <c r="L300" s="303">
        <f>'2026 Sum_Fall Order Form V9'!$T$23</f>
        <v>0</v>
      </c>
      <c r="M300" s="304">
        <f>'2026 Sum_Fall Order Form V9'!$T$218</f>
        <v>0</v>
      </c>
      <c r="N300" s="304"/>
      <c r="O300" s="303">
        <f>'2026 Sum_Fall Order Form V9'!$W$23</f>
        <v>0</v>
      </c>
      <c r="P300" s="303">
        <f>'2026 Sum_Fall Order Form V9'!$W$23</f>
        <v>0</v>
      </c>
      <c r="Q300" s="304">
        <f>'2026 Sum_Fall Order Form V9'!$W$218</f>
        <v>0</v>
      </c>
      <c r="R300" s="304"/>
      <c r="S300" s="303">
        <f>'2026 Sum_Fall Order Form V9'!$Z$23</f>
        <v>0</v>
      </c>
      <c r="T300" s="303">
        <f>'2026 Sum_Fall Order Form V9'!$Z$23</f>
        <v>0</v>
      </c>
      <c r="U300" s="304">
        <f>'2026 Sum_Fall Order Form V9'!$Z$218</f>
        <v>0</v>
      </c>
      <c r="V300" s="304"/>
      <c r="W300" s="305">
        <f>'2026 Sum_Fall Order Form V9'!$K$218</f>
        <v>46244</v>
      </c>
      <c r="X300" s="305">
        <f>'2026 Sum_Fall Order Form V9'!$N$218</f>
        <v>46279</v>
      </c>
      <c r="Z300" s="304">
        <f>'2026 Sum_Fall Order Form V9'!$BT$218</f>
        <v>6</v>
      </c>
    </row>
    <row r="301" spans="1:26">
      <c r="A301" s="304">
        <v>300</v>
      </c>
      <c r="C301" s="302">
        <f>'2026 Sum_Fall Order Form V9'!$F$18</f>
        <v>0</v>
      </c>
      <c r="D301" s="340" t="s">
        <v>312</v>
      </c>
      <c r="E301" s="343" t="s">
        <v>644</v>
      </c>
      <c r="F301" s="304">
        <v>24866</v>
      </c>
      <c r="G301" s="303">
        <f>'2026 Sum_Fall Order Form V9'!$Q$23</f>
        <v>0</v>
      </c>
      <c r="H301" s="303">
        <f>'2026 Sum_Fall Order Form V9'!$Q$23</f>
        <v>0</v>
      </c>
      <c r="I301" s="304">
        <f>'2026 Sum_Fall Order Form V9'!$R$218</f>
        <v>0</v>
      </c>
      <c r="J301" s="304"/>
      <c r="K301" s="303">
        <f>'2026 Sum_Fall Order Form V9'!$T$23</f>
        <v>0</v>
      </c>
      <c r="L301" s="303">
        <f>'2026 Sum_Fall Order Form V9'!$T$23</f>
        <v>0</v>
      </c>
      <c r="M301" s="304">
        <f>'2026 Sum_Fall Order Form V9'!$U$218</f>
        <v>0</v>
      </c>
      <c r="N301" s="304"/>
      <c r="O301" s="303">
        <f>'2026 Sum_Fall Order Form V9'!$W$23</f>
        <v>0</v>
      </c>
      <c r="P301" s="303">
        <f>'2026 Sum_Fall Order Form V9'!$W$23</f>
        <v>0</v>
      </c>
      <c r="Q301" s="304">
        <f>'2026 Sum_Fall Order Form V9'!$X$218</f>
        <v>0</v>
      </c>
      <c r="R301" s="304"/>
      <c r="S301" s="303">
        <f>'2026 Sum_Fall Order Form V9'!$Z$23</f>
        <v>0</v>
      </c>
      <c r="T301" s="303">
        <f>'2026 Sum_Fall Order Form V9'!$Z$23</f>
        <v>0</v>
      </c>
      <c r="U301" s="304">
        <f>'2026 Sum_Fall Order Form V9'!$AA$218</f>
        <v>0</v>
      </c>
      <c r="V301" s="304"/>
      <c r="W301" s="305"/>
      <c r="X301" s="305"/>
      <c r="Z301" s="304"/>
    </row>
    <row r="302" spans="1:26">
      <c r="A302" s="304">
        <v>301</v>
      </c>
      <c r="C302" s="302">
        <f>'2026 Sum_Fall Order Form V9'!$F$18</f>
        <v>0</v>
      </c>
      <c r="D302" s="340" t="s">
        <v>313</v>
      </c>
      <c r="E302" s="342">
        <v>1741970</v>
      </c>
      <c r="F302" s="304">
        <v>5333</v>
      </c>
      <c r="G302" s="303">
        <f>'2026 Sum_Fall Order Form V9'!$Q$23</f>
        <v>0</v>
      </c>
      <c r="H302" s="303">
        <f>'2026 Sum_Fall Order Form V9'!$Q$23</f>
        <v>0</v>
      </c>
      <c r="I302" s="304">
        <f>'2026 Sum_Fall Order Form V9'!$Q$219</f>
        <v>0</v>
      </c>
      <c r="J302" s="304"/>
      <c r="K302" s="303">
        <f>'2026 Sum_Fall Order Form V9'!$T$23</f>
        <v>0</v>
      </c>
      <c r="L302" s="303">
        <f>'2026 Sum_Fall Order Form V9'!$T$23</f>
        <v>0</v>
      </c>
      <c r="M302" s="304">
        <f>'2026 Sum_Fall Order Form V9'!$T$219</f>
        <v>0</v>
      </c>
      <c r="N302" s="304"/>
      <c r="O302" s="303">
        <f>'2026 Sum_Fall Order Form V9'!$W$23</f>
        <v>0</v>
      </c>
      <c r="P302" s="303">
        <f>'2026 Sum_Fall Order Form V9'!$W$23</f>
        <v>0</v>
      </c>
      <c r="Q302" s="304">
        <f>'2026 Sum_Fall Order Form V9'!$W$219</f>
        <v>0</v>
      </c>
      <c r="R302" s="304"/>
      <c r="S302" s="303">
        <f>'2026 Sum_Fall Order Form V9'!$Z$23</f>
        <v>0</v>
      </c>
      <c r="T302" s="303">
        <f>'2026 Sum_Fall Order Form V9'!$Z$23</f>
        <v>0</v>
      </c>
      <c r="U302" s="304">
        <f>'2026 Sum_Fall Order Form V9'!$Z$219</f>
        <v>0</v>
      </c>
      <c r="V302" s="304"/>
      <c r="W302" s="305">
        <f>'2026 Sum_Fall Order Form V9'!$K$219</f>
        <v>46244</v>
      </c>
      <c r="X302" s="305">
        <f>'2026 Sum_Fall Order Form V9'!$N$219</f>
        <v>46279</v>
      </c>
      <c r="Z302" s="304">
        <f>'2026 Sum_Fall Order Form V9'!$BT$219</f>
        <v>23</v>
      </c>
    </row>
    <row r="303" spans="1:26">
      <c r="A303" s="304">
        <v>302</v>
      </c>
      <c r="C303" s="302">
        <f>'2026 Sum_Fall Order Form V9'!$F$18</f>
        <v>0</v>
      </c>
      <c r="D303" s="340" t="s">
        <v>313</v>
      </c>
      <c r="E303" s="343" t="s">
        <v>645</v>
      </c>
      <c r="F303" s="304">
        <v>5837</v>
      </c>
      <c r="G303" s="303">
        <f>'2026 Sum_Fall Order Form V9'!$Q$23</f>
        <v>0</v>
      </c>
      <c r="H303" s="303">
        <f>'2026 Sum_Fall Order Form V9'!$Q$23</f>
        <v>0</v>
      </c>
      <c r="I303" s="304">
        <f>'2026 Sum_Fall Order Form V9'!$R$219</f>
        <v>0</v>
      </c>
      <c r="J303" s="304"/>
      <c r="K303" s="303">
        <f>'2026 Sum_Fall Order Form V9'!$T$23</f>
        <v>0</v>
      </c>
      <c r="L303" s="303">
        <f>'2026 Sum_Fall Order Form V9'!$T$23</f>
        <v>0</v>
      </c>
      <c r="M303" s="304">
        <f>'2026 Sum_Fall Order Form V9'!$U$219</f>
        <v>0</v>
      </c>
      <c r="N303" s="304"/>
      <c r="O303" s="303">
        <f>'2026 Sum_Fall Order Form V9'!$W$23</f>
        <v>0</v>
      </c>
      <c r="P303" s="303">
        <f>'2026 Sum_Fall Order Form V9'!$W$23</f>
        <v>0</v>
      </c>
      <c r="Q303" s="304">
        <f>'2026 Sum_Fall Order Form V9'!$X$219</f>
        <v>0</v>
      </c>
      <c r="R303" s="304"/>
      <c r="S303" s="303">
        <f>'2026 Sum_Fall Order Form V9'!$Z$23</f>
        <v>0</v>
      </c>
      <c r="T303" s="303">
        <f>'2026 Sum_Fall Order Form V9'!$Z$23</f>
        <v>0</v>
      </c>
      <c r="U303" s="304">
        <f>'2026 Sum_Fall Order Form V9'!$AA$219</f>
        <v>0</v>
      </c>
      <c r="V303" s="304"/>
      <c r="W303" s="305"/>
      <c r="X303" s="305"/>
      <c r="Z303" s="304"/>
    </row>
    <row r="304" spans="1:26">
      <c r="A304" s="304">
        <v>303</v>
      </c>
      <c r="C304" s="302">
        <f>'2026 Sum_Fall Order Form V9'!$F$18</f>
        <v>0</v>
      </c>
      <c r="D304" s="340" t="s">
        <v>313</v>
      </c>
      <c r="E304" s="342">
        <v>1741977</v>
      </c>
      <c r="F304" s="304">
        <v>20057</v>
      </c>
      <c r="G304" s="303">
        <f>'2026 Sum_Fall Order Form V9'!$Q$23</f>
        <v>0</v>
      </c>
      <c r="H304" s="303">
        <f>'2026 Sum_Fall Order Form V9'!$Q$23</f>
        <v>0</v>
      </c>
      <c r="I304" s="304">
        <f>'2026 Sum_Fall Order Form V9'!$Q$220</f>
        <v>0</v>
      </c>
      <c r="J304" s="304"/>
      <c r="K304" s="303">
        <f>'2026 Sum_Fall Order Form V9'!$T$23</f>
        <v>0</v>
      </c>
      <c r="L304" s="303">
        <f>'2026 Sum_Fall Order Form V9'!$T$23</f>
        <v>0</v>
      </c>
      <c r="M304" s="304">
        <f>'2026 Sum_Fall Order Form V9'!$T$220</f>
        <v>0</v>
      </c>
      <c r="N304" s="304"/>
      <c r="O304" s="303">
        <f>'2026 Sum_Fall Order Form V9'!$W$23</f>
        <v>0</v>
      </c>
      <c r="P304" s="303">
        <f>'2026 Sum_Fall Order Form V9'!$W$23</f>
        <v>0</v>
      </c>
      <c r="Q304" s="304">
        <f>'2026 Sum_Fall Order Form V9'!$W$220</f>
        <v>0</v>
      </c>
      <c r="R304" s="304"/>
      <c r="S304" s="303">
        <f>'2026 Sum_Fall Order Form V9'!$Z$23</f>
        <v>0</v>
      </c>
      <c r="T304" s="303">
        <f>'2026 Sum_Fall Order Form V9'!$Z$23</f>
        <v>0</v>
      </c>
      <c r="U304" s="304">
        <f>'2026 Sum_Fall Order Form V9'!$Z$220</f>
        <v>0</v>
      </c>
      <c r="V304" s="304"/>
      <c r="W304" s="305">
        <f>'2026 Sum_Fall Order Form V9'!$K$220</f>
        <v>46244</v>
      </c>
      <c r="X304" s="305">
        <f>'2026 Sum_Fall Order Form V9'!$N$220</f>
        <v>46279</v>
      </c>
      <c r="Z304" s="304">
        <f>'2026 Sum_Fall Order Form V9'!$BT$220</f>
        <v>7</v>
      </c>
    </row>
    <row r="305" spans="1:26">
      <c r="A305" s="304">
        <v>304</v>
      </c>
      <c r="C305" s="302">
        <f>'2026 Sum_Fall Order Form V9'!$F$18</f>
        <v>0</v>
      </c>
      <c r="D305" s="340" t="s">
        <v>313</v>
      </c>
      <c r="E305" s="343" t="s">
        <v>646</v>
      </c>
      <c r="F305" s="304">
        <v>20055</v>
      </c>
      <c r="G305" s="303">
        <f>'2026 Sum_Fall Order Form V9'!$Q$23</f>
        <v>0</v>
      </c>
      <c r="H305" s="303">
        <f>'2026 Sum_Fall Order Form V9'!$Q$23</f>
        <v>0</v>
      </c>
      <c r="I305" s="304">
        <f>'2026 Sum_Fall Order Form V9'!$R$220</f>
        <v>0</v>
      </c>
      <c r="J305" s="304"/>
      <c r="K305" s="303">
        <f>'2026 Sum_Fall Order Form V9'!$T$23</f>
        <v>0</v>
      </c>
      <c r="L305" s="303">
        <f>'2026 Sum_Fall Order Form V9'!$T$23</f>
        <v>0</v>
      </c>
      <c r="M305" s="304">
        <f>'2026 Sum_Fall Order Form V9'!$U$220</f>
        <v>0</v>
      </c>
      <c r="N305" s="304"/>
      <c r="O305" s="303">
        <f>'2026 Sum_Fall Order Form V9'!$W$23</f>
        <v>0</v>
      </c>
      <c r="P305" s="303">
        <f>'2026 Sum_Fall Order Form V9'!$W$23</f>
        <v>0</v>
      </c>
      <c r="Q305" s="304">
        <f>'2026 Sum_Fall Order Form V9'!$X$220</f>
        <v>0</v>
      </c>
      <c r="R305" s="304"/>
      <c r="S305" s="303">
        <f>'2026 Sum_Fall Order Form V9'!$Z$23</f>
        <v>0</v>
      </c>
      <c r="T305" s="303">
        <f>'2026 Sum_Fall Order Form V9'!$Z$23</f>
        <v>0</v>
      </c>
      <c r="U305" s="304">
        <f>'2026 Sum_Fall Order Form V9'!$AA$220</f>
        <v>0</v>
      </c>
      <c r="V305" s="304"/>
      <c r="W305" s="305"/>
      <c r="X305" s="305"/>
      <c r="Z305" s="304"/>
    </row>
    <row r="306" spans="1:26">
      <c r="A306" s="304">
        <v>305</v>
      </c>
      <c r="C306" s="302">
        <f>'2026 Sum_Fall Order Form V9'!$F$18</f>
        <v>0</v>
      </c>
      <c r="D306" s="340" t="s">
        <v>314</v>
      </c>
      <c r="E306" s="342">
        <v>1742370</v>
      </c>
      <c r="F306" s="304">
        <v>19882</v>
      </c>
      <c r="G306" s="303">
        <f>'2026 Sum_Fall Order Form V9'!$Q$23</f>
        <v>0</v>
      </c>
      <c r="H306" s="303">
        <f>'2026 Sum_Fall Order Form V9'!$Q$23</f>
        <v>0</v>
      </c>
      <c r="I306" s="304">
        <f>'2026 Sum_Fall Order Form V9'!$Q$221</f>
        <v>0</v>
      </c>
      <c r="J306" s="304"/>
      <c r="K306" s="303">
        <f>'2026 Sum_Fall Order Form V9'!$T$23</f>
        <v>0</v>
      </c>
      <c r="L306" s="303">
        <f>'2026 Sum_Fall Order Form V9'!$T$23</f>
        <v>0</v>
      </c>
      <c r="M306" s="304">
        <f>'2026 Sum_Fall Order Form V9'!$T$221</f>
        <v>0</v>
      </c>
      <c r="N306" s="304"/>
      <c r="O306" s="303">
        <f>'2026 Sum_Fall Order Form V9'!$W$23</f>
        <v>0</v>
      </c>
      <c r="P306" s="303">
        <f>'2026 Sum_Fall Order Form V9'!$W$23</f>
        <v>0</v>
      </c>
      <c r="Q306" s="304">
        <f>'2026 Sum_Fall Order Form V9'!$W$221</f>
        <v>0</v>
      </c>
      <c r="R306" s="304"/>
      <c r="S306" s="303">
        <f>'2026 Sum_Fall Order Form V9'!$Z$23</f>
        <v>0</v>
      </c>
      <c r="T306" s="303">
        <f>'2026 Sum_Fall Order Form V9'!$Z$23</f>
        <v>0</v>
      </c>
      <c r="U306" s="304">
        <f>'2026 Sum_Fall Order Form V9'!$Z$221</f>
        <v>0</v>
      </c>
      <c r="V306" s="304"/>
      <c r="W306" s="305">
        <f>'2026 Sum_Fall Order Form V9'!$K$221</f>
        <v>46244</v>
      </c>
      <c r="X306" s="305">
        <f>'2026 Sum_Fall Order Form V9'!$N$221</f>
        <v>46279</v>
      </c>
      <c r="Z306" s="304">
        <f>'2026 Sum_Fall Order Form V9'!$BT$221</f>
        <v>9</v>
      </c>
    </row>
    <row r="307" spans="1:26">
      <c r="A307" s="304">
        <v>306</v>
      </c>
      <c r="C307" s="302">
        <f>'2026 Sum_Fall Order Form V9'!$F$18</f>
        <v>0</v>
      </c>
      <c r="D307" s="340" t="s">
        <v>314</v>
      </c>
      <c r="E307" s="343" t="s">
        <v>647</v>
      </c>
      <c r="F307" s="304">
        <v>19881</v>
      </c>
      <c r="G307" s="303">
        <f>'2026 Sum_Fall Order Form V9'!$Q$23</f>
        <v>0</v>
      </c>
      <c r="H307" s="303">
        <f>'2026 Sum_Fall Order Form V9'!$Q$23</f>
        <v>0</v>
      </c>
      <c r="I307" s="304">
        <f>'2026 Sum_Fall Order Form V9'!$R$221</f>
        <v>0</v>
      </c>
      <c r="J307" s="304"/>
      <c r="K307" s="303">
        <f>'2026 Sum_Fall Order Form V9'!$T$23</f>
        <v>0</v>
      </c>
      <c r="L307" s="303">
        <f>'2026 Sum_Fall Order Form V9'!$T$23</f>
        <v>0</v>
      </c>
      <c r="M307" s="304">
        <f>'2026 Sum_Fall Order Form V9'!$U$221</f>
        <v>0</v>
      </c>
      <c r="N307" s="304"/>
      <c r="O307" s="303">
        <f>'2026 Sum_Fall Order Form V9'!$W$23</f>
        <v>0</v>
      </c>
      <c r="P307" s="303">
        <f>'2026 Sum_Fall Order Form V9'!$W$23</f>
        <v>0</v>
      </c>
      <c r="Q307" s="304">
        <f>'2026 Sum_Fall Order Form V9'!$X$221</f>
        <v>0</v>
      </c>
      <c r="R307" s="304"/>
      <c r="S307" s="303">
        <f>'2026 Sum_Fall Order Form V9'!$Z$23</f>
        <v>0</v>
      </c>
      <c r="T307" s="303">
        <f>'2026 Sum_Fall Order Form V9'!$Z$23</f>
        <v>0</v>
      </c>
      <c r="U307" s="304">
        <f>'2026 Sum_Fall Order Form V9'!$AA$221</f>
        <v>0</v>
      </c>
      <c r="V307" s="304"/>
      <c r="W307" s="305"/>
      <c r="X307" s="305"/>
      <c r="Z307" s="304"/>
    </row>
    <row r="308" spans="1:26">
      <c r="A308" s="304">
        <v>307</v>
      </c>
      <c r="C308" s="302">
        <f>'2026 Sum_Fall Order Form V9'!$F$18</f>
        <v>0</v>
      </c>
      <c r="D308" s="340" t="s">
        <v>314</v>
      </c>
      <c r="E308" s="342">
        <v>1742377</v>
      </c>
      <c r="F308" s="304">
        <v>20028</v>
      </c>
      <c r="G308" s="303">
        <f>'2026 Sum_Fall Order Form V9'!$Q$23</f>
        <v>0</v>
      </c>
      <c r="H308" s="303">
        <f>'2026 Sum_Fall Order Form V9'!$Q$23</f>
        <v>0</v>
      </c>
      <c r="I308" s="304">
        <f>'2026 Sum_Fall Order Form V9'!$Q$222</f>
        <v>0</v>
      </c>
      <c r="J308" s="304"/>
      <c r="K308" s="303">
        <f>'2026 Sum_Fall Order Form V9'!$T$23</f>
        <v>0</v>
      </c>
      <c r="L308" s="303">
        <f>'2026 Sum_Fall Order Form V9'!$T$23</f>
        <v>0</v>
      </c>
      <c r="M308" s="304">
        <f>'2026 Sum_Fall Order Form V9'!$T$222</f>
        <v>0</v>
      </c>
      <c r="N308" s="304"/>
      <c r="O308" s="303">
        <f>'2026 Sum_Fall Order Form V9'!$W$23</f>
        <v>0</v>
      </c>
      <c r="P308" s="303">
        <f>'2026 Sum_Fall Order Form V9'!$W$23</f>
        <v>0</v>
      </c>
      <c r="Q308" s="304">
        <f>'2026 Sum_Fall Order Form V9'!$W$222</f>
        <v>0</v>
      </c>
      <c r="R308" s="304"/>
      <c r="S308" s="303">
        <f>'2026 Sum_Fall Order Form V9'!$Z$23</f>
        <v>0</v>
      </c>
      <c r="T308" s="303">
        <f>'2026 Sum_Fall Order Form V9'!$Z$23</f>
        <v>0</v>
      </c>
      <c r="U308" s="304">
        <f>'2026 Sum_Fall Order Form V9'!$Z$222</f>
        <v>0</v>
      </c>
      <c r="V308" s="304"/>
      <c r="W308" s="305">
        <f>'2026 Sum_Fall Order Form V9'!$K$222</f>
        <v>46244</v>
      </c>
      <c r="X308" s="305">
        <f>'2026 Sum_Fall Order Form V9'!$N$222</f>
        <v>46279</v>
      </c>
      <c r="Z308" s="304">
        <f>'2026 Sum_Fall Order Form V9'!$BT$222</f>
        <v>10</v>
      </c>
    </row>
    <row r="309" spans="1:26">
      <c r="A309" s="304">
        <v>308</v>
      </c>
      <c r="C309" s="302">
        <f>'2026 Sum_Fall Order Form V9'!$F$18</f>
        <v>0</v>
      </c>
      <c r="D309" s="340" t="s">
        <v>314</v>
      </c>
      <c r="E309" s="343" t="s">
        <v>648</v>
      </c>
      <c r="F309" s="304">
        <v>20029</v>
      </c>
      <c r="G309" s="303">
        <f>'2026 Sum_Fall Order Form V9'!$Q$23</f>
        <v>0</v>
      </c>
      <c r="H309" s="303">
        <f>'2026 Sum_Fall Order Form V9'!$Q$23</f>
        <v>0</v>
      </c>
      <c r="I309" s="304">
        <f>'2026 Sum_Fall Order Form V9'!$R$222</f>
        <v>0</v>
      </c>
      <c r="J309" s="304"/>
      <c r="K309" s="303">
        <f>'2026 Sum_Fall Order Form V9'!$T$23</f>
        <v>0</v>
      </c>
      <c r="L309" s="303">
        <f>'2026 Sum_Fall Order Form V9'!$T$23</f>
        <v>0</v>
      </c>
      <c r="M309" s="304">
        <f>'2026 Sum_Fall Order Form V9'!$U$222</f>
        <v>0</v>
      </c>
      <c r="N309" s="304"/>
      <c r="O309" s="303">
        <f>'2026 Sum_Fall Order Form V9'!$W$23</f>
        <v>0</v>
      </c>
      <c r="P309" s="303">
        <f>'2026 Sum_Fall Order Form V9'!$W$23</f>
        <v>0</v>
      </c>
      <c r="Q309" s="304">
        <f>'2026 Sum_Fall Order Form V9'!$X$222</f>
        <v>0</v>
      </c>
      <c r="R309" s="304"/>
      <c r="S309" s="303">
        <f>'2026 Sum_Fall Order Form V9'!$Z$23</f>
        <v>0</v>
      </c>
      <c r="T309" s="303">
        <f>'2026 Sum_Fall Order Form V9'!$Z$23</f>
        <v>0</v>
      </c>
      <c r="U309" s="304">
        <f>'2026 Sum_Fall Order Form V9'!$AA$222</f>
        <v>0</v>
      </c>
      <c r="V309" s="304"/>
      <c r="W309" s="305"/>
      <c r="X309" s="305"/>
      <c r="Z309" s="304"/>
    </row>
    <row r="310" spans="1:26">
      <c r="A310" s="304">
        <v>309</v>
      </c>
      <c r="C310" s="302">
        <f>'2026 Sum_Fall Order Form V9'!$F$18</f>
        <v>0</v>
      </c>
      <c r="D310" s="340" t="s">
        <v>315</v>
      </c>
      <c r="E310" s="342">
        <v>1742720</v>
      </c>
      <c r="F310" s="304">
        <v>25787</v>
      </c>
      <c r="G310" s="303">
        <f>'2026 Sum_Fall Order Form V9'!$Q$23</f>
        <v>0</v>
      </c>
      <c r="H310" s="303">
        <f>'2026 Sum_Fall Order Form V9'!$Q$23</f>
        <v>0</v>
      </c>
      <c r="I310" s="304">
        <f>'2026 Sum_Fall Order Form V9'!$Q$223</f>
        <v>0</v>
      </c>
      <c r="J310" s="304"/>
      <c r="K310" s="303">
        <f>'2026 Sum_Fall Order Form V9'!$T$23</f>
        <v>0</v>
      </c>
      <c r="L310" s="303">
        <f>'2026 Sum_Fall Order Form V9'!$T$23</f>
        <v>0</v>
      </c>
      <c r="M310" s="304">
        <f>'2026 Sum_Fall Order Form V9'!$T$223</f>
        <v>0</v>
      </c>
      <c r="N310" s="304"/>
      <c r="O310" s="303">
        <f>'2026 Sum_Fall Order Form V9'!$W$23</f>
        <v>0</v>
      </c>
      <c r="P310" s="303">
        <f>'2026 Sum_Fall Order Form V9'!$W$23</f>
        <v>0</v>
      </c>
      <c r="Q310" s="304">
        <f>'2026 Sum_Fall Order Form V9'!$W$223</f>
        <v>0</v>
      </c>
      <c r="R310" s="304"/>
      <c r="S310" s="303">
        <f>'2026 Sum_Fall Order Form V9'!$Z$23</f>
        <v>0</v>
      </c>
      <c r="T310" s="303">
        <f>'2026 Sum_Fall Order Form V9'!$Z$23</f>
        <v>0</v>
      </c>
      <c r="U310" s="304">
        <f>'2026 Sum_Fall Order Form V9'!$Z$223</f>
        <v>0</v>
      </c>
      <c r="V310" s="304"/>
      <c r="W310" s="305">
        <f>'2026 Sum_Fall Order Form V9'!$K$223</f>
        <v>46244</v>
      </c>
      <c r="X310" s="305">
        <f>'2026 Sum_Fall Order Form V9'!$N$223</f>
        <v>46279</v>
      </c>
      <c r="Z310" s="304">
        <f>'2026 Sum_Fall Order Form V9'!$BT$223</f>
        <v>15</v>
      </c>
    </row>
    <row r="311" spans="1:26">
      <c r="A311" s="304">
        <v>310</v>
      </c>
      <c r="C311" s="302">
        <f>'2026 Sum_Fall Order Form V9'!$F$18</f>
        <v>0</v>
      </c>
      <c r="D311" s="340" t="s">
        <v>315</v>
      </c>
      <c r="E311" s="343" t="s">
        <v>649</v>
      </c>
      <c r="F311" s="304">
        <v>25831</v>
      </c>
      <c r="G311" s="303">
        <f>'2026 Sum_Fall Order Form V9'!$Q$23</f>
        <v>0</v>
      </c>
      <c r="H311" s="303">
        <f>'2026 Sum_Fall Order Form V9'!$Q$23</f>
        <v>0</v>
      </c>
      <c r="I311" s="304">
        <f>'2026 Sum_Fall Order Form V9'!$R$223</f>
        <v>0</v>
      </c>
      <c r="J311" s="304"/>
      <c r="K311" s="303">
        <f>'2026 Sum_Fall Order Form V9'!$T$23</f>
        <v>0</v>
      </c>
      <c r="L311" s="303">
        <f>'2026 Sum_Fall Order Form V9'!$T$23</f>
        <v>0</v>
      </c>
      <c r="M311" s="304">
        <f>'2026 Sum_Fall Order Form V9'!$U$223</f>
        <v>0</v>
      </c>
      <c r="N311" s="304"/>
      <c r="O311" s="303">
        <f>'2026 Sum_Fall Order Form V9'!$W$23</f>
        <v>0</v>
      </c>
      <c r="P311" s="303">
        <f>'2026 Sum_Fall Order Form V9'!$W$23</f>
        <v>0</v>
      </c>
      <c r="Q311" s="304">
        <f>'2026 Sum_Fall Order Form V9'!$X$223</f>
        <v>0</v>
      </c>
      <c r="R311" s="304"/>
      <c r="S311" s="303">
        <f>'2026 Sum_Fall Order Form V9'!$Z$23</f>
        <v>0</v>
      </c>
      <c r="T311" s="303">
        <f>'2026 Sum_Fall Order Form V9'!$Z$23</f>
        <v>0</v>
      </c>
      <c r="U311" s="304">
        <f>'2026 Sum_Fall Order Form V9'!$AA$223</f>
        <v>0</v>
      </c>
      <c r="V311" s="304"/>
      <c r="W311" s="305"/>
      <c r="X311" s="305"/>
      <c r="Z311" s="304"/>
    </row>
    <row r="312" spans="1:26">
      <c r="A312" s="304">
        <v>311</v>
      </c>
      <c r="C312" s="302">
        <f>'2026 Sum_Fall Order Form V9'!$F$18</f>
        <v>0</v>
      </c>
      <c r="D312" s="340" t="s">
        <v>315</v>
      </c>
      <c r="E312" s="342">
        <v>1742727</v>
      </c>
      <c r="F312" s="304">
        <v>25788</v>
      </c>
      <c r="G312" s="303">
        <f>'2026 Sum_Fall Order Form V9'!$Q$23</f>
        <v>0</v>
      </c>
      <c r="H312" s="303">
        <f>'2026 Sum_Fall Order Form V9'!$Q$23</f>
        <v>0</v>
      </c>
      <c r="I312" s="304">
        <f>'2026 Sum_Fall Order Form V9'!$Q$224</f>
        <v>0</v>
      </c>
      <c r="J312" s="304"/>
      <c r="K312" s="303">
        <f>'2026 Sum_Fall Order Form V9'!$T$23</f>
        <v>0</v>
      </c>
      <c r="L312" s="303">
        <f>'2026 Sum_Fall Order Form V9'!$T$23</f>
        <v>0</v>
      </c>
      <c r="M312" s="304">
        <f>'2026 Sum_Fall Order Form V9'!$T$224</f>
        <v>0</v>
      </c>
      <c r="N312" s="304"/>
      <c r="O312" s="303">
        <f>'2026 Sum_Fall Order Form V9'!$W$23</f>
        <v>0</v>
      </c>
      <c r="P312" s="303">
        <f>'2026 Sum_Fall Order Form V9'!$W$23</f>
        <v>0</v>
      </c>
      <c r="Q312" s="304">
        <f>'2026 Sum_Fall Order Form V9'!$W$224</f>
        <v>0</v>
      </c>
      <c r="R312" s="304"/>
      <c r="S312" s="303">
        <f>'2026 Sum_Fall Order Form V9'!$Z$23</f>
        <v>0</v>
      </c>
      <c r="T312" s="303">
        <f>'2026 Sum_Fall Order Form V9'!$Z$23</f>
        <v>0</v>
      </c>
      <c r="U312" s="304">
        <f>'2026 Sum_Fall Order Form V9'!$Z$224</f>
        <v>0</v>
      </c>
      <c r="V312" s="304"/>
      <c r="W312" s="305">
        <f>'2026 Sum_Fall Order Form V9'!$K$224</f>
        <v>46244</v>
      </c>
      <c r="X312" s="305">
        <f>'2026 Sum_Fall Order Form V9'!$N$224</f>
        <v>46279</v>
      </c>
      <c r="Z312" s="304">
        <f>'2026 Sum_Fall Order Form V9'!$BT$224</f>
        <v>1</v>
      </c>
    </row>
    <row r="313" spans="1:26">
      <c r="A313" s="304">
        <v>312</v>
      </c>
      <c r="C313" s="302">
        <f>'2026 Sum_Fall Order Form V9'!$F$18</f>
        <v>0</v>
      </c>
      <c r="D313" s="340" t="s">
        <v>315</v>
      </c>
      <c r="E313" s="343" t="s">
        <v>650</v>
      </c>
      <c r="F313" s="304">
        <v>25834</v>
      </c>
      <c r="G313" s="303">
        <f>'2026 Sum_Fall Order Form V9'!$Q$23</f>
        <v>0</v>
      </c>
      <c r="H313" s="303">
        <f>'2026 Sum_Fall Order Form V9'!$Q$23</f>
        <v>0</v>
      </c>
      <c r="I313" s="304">
        <f>'2026 Sum_Fall Order Form V9'!$R$224</f>
        <v>0</v>
      </c>
      <c r="J313" s="304"/>
      <c r="K313" s="303">
        <f>'2026 Sum_Fall Order Form V9'!$T$23</f>
        <v>0</v>
      </c>
      <c r="L313" s="303">
        <f>'2026 Sum_Fall Order Form V9'!$T$23</f>
        <v>0</v>
      </c>
      <c r="M313" s="304">
        <f>'2026 Sum_Fall Order Form V9'!$U$224</f>
        <v>0</v>
      </c>
      <c r="N313" s="304"/>
      <c r="O313" s="303">
        <f>'2026 Sum_Fall Order Form V9'!$W$23</f>
        <v>0</v>
      </c>
      <c r="P313" s="303">
        <f>'2026 Sum_Fall Order Form V9'!$W$23</f>
        <v>0</v>
      </c>
      <c r="Q313" s="304">
        <f>'2026 Sum_Fall Order Form V9'!$X$224</f>
        <v>0</v>
      </c>
      <c r="R313" s="304"/>
      <c r="S313" s="303">
        <f>'2026 Sum_Fall Order Form V9'!$Z$23</f>
        <v>0</v>
      </c>
      <c r="T313" s="303">
        <f>'2026 Sum_Fall Order Form V9'!$Z$23</f>
        <v>0</v>
      </c>
      <c r="U313" s="304">
        <f>'2026 Sum_Fall Order Form V9'!$AA$224</f>
        <v>0</v>
      </c>
      <c r="V313" s="304"/>
      <c r="W313" s="305"/>
      <c r="X313" s="305"/>
      <c r="Z313" s="304"/>
    </row>
    <row r="314" spans="1:26">
      <c r="A314" s="304">
        <v>313</v>
      </c>
      <c r="C314" s="302">
        <f>'2026 Sum_Fall Order Form V9'!$F$18</f>
        <v>0</v>
      </c>
      <c r="D314" s="340" t="s">
        <v>316</v>
      </c>
      <c r="E314" s="342">
        <v>1742810</v>
      </c>
      <c r="F314" s="304">
        <v>19919</v>
      </c>
      <c r="G314" s="303">
        <f>'2026 Sum_Fall Order Form V9'!$Q$23</f>
        <v>0</v>
      </c>
      <c r="H314" s="303">
        <f>'2026 Sum_Fall Order Form V9'!$Q$23</f>
        <v>0</v>
      </c>
      <c r="I314" s="304">
        <f>'2026 Sum_Fall Order Form V9'!$Q$225</f>
        <v>0</v>
      </c>
      <c r="J314" s="304"/>
      <c r="K314" s="303">
        <f>'2026 Sum_Fall Order Form V9'!$T$23</f>
        <v>0</v>
      </c>
      <c r="L314" s="303">
        <f>'2026 Sum_Fall Order Form V9'!$T$23</f>
        <v>0</v>
      </c>
      <c r="M314" s="304">
        <f>'2026 Sum_Fall Order Form V9'!$T$225</f>
        <v>0</v>
      </c>
      <c r="N314" s="304"/>
      <c r="O314" s="303">
        <f>'2026 Sum_Fall Order Form V9'!$W$23</f>
        <v>0</v>
      </c>
      <c r="P314" s="303">
        <f>'2026 Sum_Fall Order Form V9'!$W$23</f>
        <v>0</v>
      </c>
      <c r="Q314" s="304">
        <f>'2026 Sum_Fall Order Form V9'!$W$225</f>
        <v>0</v>
      </c>
      <c r="R314" s="304"/>
      <c r="S314" s="303">
        <f>'2026 Sum_Fall Order Form V9'!$Z$23</f>
        <v>0</v>
      </c>
      <c r="T314" s="303">
        <f>'2026 Sum_Fall Order Form V9'!$Z$23</f>
        <v>0</v>
      </c>
      <c r="U314" s="304">
        <f>'2026 Sum_Fall Order Form V9'!$Z$225</f>
        <v>0</v>
      </c>
      <c r="V314" s="304"/>
      <c r="W314" s="305">
        <f>'2026 Sum_Fall Order Form V9'!$K$225</f>
        <v>46244</v>
      </c>
      <c r="X314" s="305">
        <f>'2026 Sum_Fall Order Form V9'!$N$225</f>
        <v>46279</v>
      </c>
      <c r="Z314" s="304">
        <f>'2026 Sum_Fall Order Form V9'!$BT$225</f>
        <v>12</v>
      </c>
    </row>
    <row r="315" spans="1:26">
      <c r="A315" s="304">
        <v>314</v>
      </c>
      <c r="C315" s="302">
        <f>'2026 Sum_Fall Order Form V9'!$F$18</f>
        <v>0</v>
      </c>
      <c r="D315" s="340" t="s">
        <v>316</v>
      </c>
      <c r="E315" s="343" t="s">
        <v>651</v>
      </c>
      <c r="F315" s="304">
        <v>19921</v>
      </c>
      <c r="G315" s="303">
        <f>'2026 Sum_Fall Order Form V9'!$Q$23</f>
        <v>0</v>
      </c>
      <c r="H315" s="303">
        <f>'2026 Sum_Fall Order Form V9'!$Q$23</f>
        <v>0</v>
      </c>
      <c r="I315" s="304">
        <f>'2026 Sum_Fall Order Form V9'!$R$225</f>
        <v>0</v>
      </c>
      <c r="J315" s="304"/>
      <c r="K315" s="303">
        <f>'2026 Sum_Fall Order Form V9'!$T$23</f>
        <v>0</v>
      </c>
      <c r="L315" s="303">
        <f>'2026 Sum_Fall Order Form V9'!$T$23</f>
        <v>0</v>
      </c>
      <c r="M315" s="304">
        <f>'2026 Sum_Fall Order Form V9'!$U$225</f>
        <v>0</v>
      </c>
      <c r="N315" s="304"/>
      <c r="O315" s="303">
        <f>'2026 Sum_Fall Order Form V9'!$W$23</f>
        <v>0</v>
      </c>
      <c r="P315" s="303">
        <f>'2026 Sum_Fall Order Form V9'!$W$23</f>
        <v>0</v>
      </c>
      <c r="Q315" s="304">
        <f>'2026 Sum_Fall Order Form V9'!$X$225</f>
        <v>0</v>
      </c>
      <c r="R315" s="304"/>
      <c r="S315" s="303">
        <f>'2026 Sum_Fall Order Form V9'!$Z$23</f>
        <v>0</v>
      </c>
      <c r="T315" s="303">
        <f>'2026 Sum_Fall Order Form V9'!$Z$23</f>
        <v>0</v>
      </c>
      <c r="U315" s="304">
        <f>'2026 Sum_Fall Order Form V9'!$AA$225</f>
        <v>0</v>
      </c>
      <c r="V315" s="304"/>
      <c r="W315" s="305"/>
      <c r="X315" s="305"/>
      <c r="Z315" s="304"/>
    </row>
    <row r="316" spans="1:26">
      <c r="A316" s="304">
        <v>315</v>
      </c>
      <c r="C316" s="302">
        <f>'2026 Sum_Fall Order Form V9'!$F$18</f>
        <v>0</v>
      </c>
      <c r="D316" s="340" t="s">
        <v>316</v>
      </c>
      <c r="E316" s="342">
        <v>1742817</v>
      </c>
      <c r="F316" s="304">
        <v>20059</v>
      </c>
      <c r="G316" s="303">
        <f>'2026 Sum_Fall Order Form V9'!$Q$23</f>
        <v>0</v>
      </c>
      <c r="H316" s="303">
        <f>'2026 Sum_Fall Order Form V9'!$Q$23</f>
        <v>0</v>
      </c>
      <c r="I316" s="304">
        <f>'2026 Sum_Fall Order Form V9'!$Q$226</f>
        <v>0</v>
      </c>
      <c r="J316" s="304"/>
      <c r="K316" s="303">
        <f>'2026 Sum_Fall Order Form V9'!$T$23</f>
        <v>0</v>
      </c>
      <c r="L316" s="303">
        <f>'2026 Sum_Fall Order Form V9'!$T$23</f>
        <v>0</v>
      </c>
      <c r="M316" s="304">
        <f>'2026 Sum_Fall Order Form V9'!$T$226</f>
        <v>0</v>
      </c>
      <c r="N316" s="304"/>
      <c r="O316" s="303">
        <f>'2026 Sum_Fall Order Form V9'!$W$23</f>
        <v>0</v>
      </c>
      <c r="P316" s="303">
        <f>'2026 Sum_Fall Order Form V9'!$W$23</f>
        <v>0</v>
      </c>
      <c r="Q316" s="304">
        <f>'2026 Sum_Fall Order Form V9'!$W$226</f>
        <v>0</v>
      </c>
      <c r="R316" s="304"/>
      <c r="S316" s="303">
        <f>'2026 Sum_Fall Order Form V9'!$Z$23</f>
        <v>0</v>
      </c>
      <c r="T316" s="303">
        <f>'2026 Sum_Fall Order Form V9'!$Z$23</f>
        <v>0</v>
      </c>
      <c r="U316" s="304">
        <f>'2026 Sum_Fall Order Form V9'!$Z$226</f>
        <v>0</v>
      </c>
      <c r="V316" s="304"/>
      <c r="W316" s="305">
        <f>'2026 Sum_Fall Order Form V9'!$K$226</f>
        <v>46244</v>
      </c>
      <c r="X316" s="305">
        <f>'2026 Sum_Fall Order Form V9'!$N$226</f>
        <v>46279</v>
      </c>
      <c r="Z316" s="304">
        <f>'2026 Sum_Fall Order Form V9'!$BT$226</f>
        <v>10</v>
      </c>
    </row>
    <row r="317" spans="1:26">
      <c r="A317" s="304">
        <v>316</v>
      </c>
      <c r="C317" s="302">
        <f>'2026 Sum_Fall Order Form V9'!$F$18</f>
        <v>0</v>
      </c>
      <c r="D317" s="340" t="s">
        <v>316</v>
      </c>
      <c r="E317" s="343" t="s">
        <v>652</v>
      </c>
      <c r="F317" s="304">
        <v>20054</v>
      </c>
      <c r="G317" s="303">
        <f>'2026 Sum_Fall Order Form V9'!$Q$23</f>
        <v>0</v>
      </c>
      <c r="H317" s="303">
        <f>'2026 Sum_Fall Order Form V9'!$Q$23</f>
        <v>0</v>
      </c>
      <c r="I317" s="304">
        <f>'2026 Sum_Fall Order Form V9'!$R$226</f>
        <v>0</v>
      </c>
      <c r="J317" s="304"/>
      <c r="K317" s="303">
        <f>'2026 Sum_Fall Order Form V9'!$T$23</f>
        <v>0</v>
      </c>
      <c r="L317" s="303">
        <f>'2026 Sum_Fall Order Form V9'!$T$23</f>
        <v>0</v>
      </c>
      <c r="M317" s="304">
        <f>'2026 Sum_Fall Order Form V9'!$U$226</f>
        <v>0</v>
      </c>
      <c r="N317" s="304"/>
      <c r="O317" s="303">
        <f>'2026 Sum_Fall Order Form V9'!$W$23</f>
        <v>0</v>
      </c>
      <c r="P317" s="303">
        <f>'2026 Sum_Fall Order Form V9'!$W$23</f>
        <v>0</v>
      </c>
      <c r="Q317" s="304">
        <f>'2026 Sum_Fall Order Form V9'!$X$226</f>
        <v>0</v>
      </c>
      <c r="R317" s="304"/>
      <c r="S317" s="303">
        <f>'2026 Sum_Fall Order Form V9'!$Z$23</f>
        <v>0</v>
      </c>
      <c r="T317" s="303">
        <f>'2026 Sum_Fall Order Form V9'!$Z$23</f>
        <v>0</v>
      </c>
      <c r="U317" s="304">
        <f>'2026 Sum_Fall Order Form V9'!$AA$226</f>
        <v>0</v>
      </c>
      <c r="V317" s="304"/>
      <c r="W317" s="305"/>
      <c r="X317" s="305"/>
      <c r="Z317" s="304"/>
    </row>
    <row r="318" spans="1:26">
      <c r="A318" s="304">
        <v>317</v>
      </c>
      <c r="C318" s="302">
        <f>'2026 Sum_Fall Order Form V9'!$F$18</f>
        <v>0</v>
      </c>
      <c r="D318" s="340" t="s">
        <v>317</v>
      </c>
      <c r="E318" s="342">
        <v>1743050</v>
      </c>
      <c r="F318" s="304">
        <v>26759</v>
      </c>
      <c r="G318" s="303">
        <f>'2026 Sum_Fall Order Form V9'!$Q$23</f>
        <v>0</v>
      </c>
      <c r="H318" s="303">
        <f>'2026 Sum_Fall Order Form V9'!$Q$23</f>
        <v>0</v>
      </c>
      <c r="I318" s="304">
        <f>'2026 Sum_Fall Order Form V9'!$Q$227</f>
        <v>0</v>
      </c>
      <c r="J318" s="304"/>
      <c r="K318" s="303">
        <f>'2026 Sum_Fall Order Form V9'!$T$23</f>
        <v>0</v>
      </c>
      <c r="L318" s="303">
        <f>'2026 Sum_Fall Order Form V9'!$T$23</f>
        <v>0</v>
      </c>
      <c r="M318" s="304">
        <f>'2026 Sum_Fall Order Form V9'!$T$227</f>
        <v>0</v>
      </c>
      <c r="N318" s="304"/>
      <c r="O318" s="303">
        <f>'2026 Sum_Fall Order Form V9'!$W$23</f>
        <v>0</v>
      </c>
      <c r="P318" s="303">
        <f>'2026 Sum_Fall Order Form V9'!$W$23</f>
        <v>0</v>
      </c>
      <c r="Q318" s="304">
        <f>'2026 Sum_Fall Order Form V9'!$W$227</f>
        <v>0</v>
      </c>
      <c r="R318" s="304"/>
      <c r="S318" s="303">
        <f>'2026 Sum_Fall Order Form V9'!$Z$23</f>
        <v>0</v>
      </c>
      <c r="T318" s="303">
        <f>'2026 Sum_Fall Order Form V9'!$Z$23</f>
        <v>0</v>
      </c>
      <c r="U318" s="304">
        <f>'2026 Sum_Fall Order Form V9'!$Z$227</f>
        <v>0</v>
      </c>
      <c r="V318" s="304"/>
      <c r="W318" s="305">
        <f>'2026 Sum_Fall Order Form V9'!$K$227</f>
        <v>46244</v>
      </c>
      <c r="X318" s="305">
        <f>'2026 Sum_Fall Order Form V9'!$N$227</f>
        <v>46279</v>
      </c>
      <c r="Z318" s="304">
        <f>'2026 Sum_Fall Order Form V9'!$BT$227</f>
        <v>31</v>
      </c>
    </row>
    <row r="319" spans="1:26">
      <c r="A319" s="304">
        <v>318</v>
      </c>
      <c r="C319" s="302">
        <f>'2026 Sum_Fall Order Form V9'!$F$18</f>
        <v>0</v>
      </c>
      <c r="D319" s="340" t="s">
        <v>317</v>
      </c>
      <c r="E319" s="343" t="s">
        <v>653</v>
      </c>
      <c r="F319" s="304">
        <v>26761</v>
      </c>
      <c r="G319" s="303">
        <f>'2026 Sum_Fall Order Form V9'!$Q$23</f>
        <v>0</v>
      </c>
      <c r="H319" s="303">
        <f>'2026 Sum_Fall Order Form V9'!$Q$23</f>
        <v>0</v>
      </c>
      <c r="I319" s="304">
        <f>'2026 Sum_Fall Order Form V9'!$R$227</f>
        <v>0</v>
      </c>
      <c r="J319" s="304"/>
      <c r="K319" s="303">
        <f>'2026 Sum_Fall Order Form V9'!$T$23</f>
        <v>0</v>
      </c>
      <c r="L319" s="303">
        <f>'2026 Sum_Fall Order Form V9'!$T$23</f>
        <v>0</v>
      </c>
      <c r="M319" s="304">
        <f>'2026 Sum_Fall Order Form V9'!$U$227</f>
        <v>0</v>
      </c>
      <c r="N319" s="304"/>
      <c r="O319" s="303">
        <f>'2026 Sum_Fall Order Form V9'!$W$23</f>
        <v>0</v>
      </c>
      <c r="P319" s="303">
        <f>'2026 Sum_Fall Order Form V9'!$W$23</f>
        <v>0</v>
      </c>
      <c r="Q319" s="304">
        <f>'2026 Sum_Fall Order Form V9'!$X$227</f>
        <v>0</v>
      </c>
      <c r="R319" s="304"/>
      <c r="S319" s="303">
        <f>'2026 Sum_Fall Order Form V9'!$Z$23</f>
        <v>0</v>
      </c>
      <c r="T319" s="303">
        <f>'2026 Sum_Fall Order Form V9'!$Z$23</f>
        <v>0</v>
      </c>
      <c r="U319" s="304">
        <f>'2026 Sum_Fall Order Form V9'!$AA$227</f>
        <v>0</v>
      </c>
      <c r="V319" s="304"/>
      <c r="W319" s="305"/>
      <c r="X319" s="305"/>
      <c r="Z319" s="304"/>
    </row>
    <row r="320" spans="1:26">
      <c r="A320" s="304">
        <v>319</v>
      </c>
      <c r="C320" s="302">
        <f>'2026 Sum_Fall Order Form V9'!$F$18</f>
        <v>0</v>
      </c>
      <c r="D320" s="340" t="s">
        <v>654</v>
      </c>
      <c r="E320" s="342">
        <v>1743150</v>
      </c>
      <c r="F320" s="304">
        <v>29419</v>
      </c>
      <c r="G320" s="303">
        <f>'2026 Sum_Fall Order Form V9'!$Q$23</f>
        <v>0</v>
      </c>
      <c r="H320" s="303">
        <f>'2026 Sum_Fall Order Form V9'!$Q$23</f>
        <v>0</v>
      </c>
      <c r="I320" s="304">
        <f>'2026 Sum_Fall Order Form V9'!$Q$228</f>
        <v>0</v>
      </c>
      <c r="J320" s="304"/>
      <c r="K320" s="303">
        <f>'2026 Sum_Fall Order Form V9'!$T$23</f>
        <v>0</v>
      </c>
      <c r="L320" s="303">
        <f>'2026 Sum_Fall Order Form V9'!$T$23</f>
        <v>0</v>
      </c>
      <c r="M320" s="304">
        <f>'2026 Sum_Fall Order Form V9'!$T$228</f>
        <v>0</v>
      </c>
      <c r="N320" s="304"/>
      <c r="O320" s="303">
        <f>'2026 Sum_Fall Order Form V9'!$W$23</f>
        <v>0</v>
      </c>
      <c r="P320" s="303">
        <f>'2026 Sum_Fall Order Form V9'!$W$23</f>
        <v>0</v>
      </c>
      <c r="Q320" s="304">
        <f>'2026 Sum_Fall Order Form V9'!$W$228</f>
        <v>0</v>
      </c>
      <c r="R320" s="304"/>
      <c r="S320" s="303">
        <f>'2026 Sum_Fall Order Form V9'!$Z$23</f>
        <v>0</v>
      </c>
      <c r="T320" s="303">
        <f>'2026 Sum_Fall Order Form V9'!$Z$23</f>
        <v>0</v>
      </c>
      <c r="U320" s="304">
        <f>'2026 Sum_Fall Order Form V9'!$Z$228</f>
        <v>0</v>
      </c>
      <c r="V320" s="304"/>
      <c r="W320" s="305">
        <f>'2026 Sum_Fall Order Form V9'!$K$228</f>
        <v>46244</v>
      </c>
      <c r="X320" s="305">
        <f>'2026 Sum_Fall Order Form V9'!$N$228</f>
        <v>46279</v>
      </c>
      <c r="Z320" s="304">
        <f>'2026 Sum_Fall Order Form V9'!$BT$228</f>
        <v>12</v>
      </c>
    </row>
    <row r="321" spans="1:26">
      <c r="A321" s="304">
        <v>320</v>
      </c>
      <c r="C321" s="302">
        <f>'2026 Sum_Fall Order Form V9'!$F$18</f>
        <v>0</v>
      </c>
      <c r="D321" s="340" t="s">
        <v>654</v>
      </c>
      <c r="E321" s="343" t="s">
        <v>655</v>
      </c>
      <c r="F321" s="304">
        <v>29423</v>
      </c>
      <c r="G321" s="303">
        <f>'2026 Sum_Fall Order Form V9'!$Q$23</f>
        <v>0</v>
      </c>
      <c r="H321" s="303">
        <f>'2026 Sum_Fall Order Form V9'!$Q$23</f>
        <v>0</v>
      </c>
      <c r="I321" s="304">
        <f>'2026 Sum_Fall Order Form V9'!$R$228</f>
        <v>0</v>
      </c>
      <c r="J321" s="304"/>
      <c r="K321" s="303">
        <f>'2026 Sum_Fall Order Form V9'!$T$23</f>
        <v>0</v>
      </c>
      <c r="L321" s="303">
        <f>'2026 Sum_Fall Order Form V9'!$T$23</f>
        <v>0</v>
      </c>
      <c r="M321" s="304">
        <f>'2026 Sum_Fall Order Form V9'!$U$228</f>
        <v>0</v>
      </c>
      <c r="N321" s="304"/>
      <c r="O321" s="303">
        <f>'2026 Sum_Fall Order Form V9'!$W$23</f>
        <v>0</v>
      </c>
      <c r="P321" s="303">
        <f>'2026 Sum_Fall Order Form V9'!$W$23</f>
        <v>0</v>
      </c>
      <c r="Q321" s="304">
        <f>'2026 Sum_Fall Order Form V9'!$X$228</f>
        <v>0</v>
      </c>
      <c r="R321" s="304"/>
      <c r="S321" s="303">
        <f>'2026 Sum_Fall Order Form V9'!$Z$23</f>
        <v>0</v>
      </c>
      <c r="T321" s="303">
        <f>'2026 Sum_Fall Order Form V9'!$Z$23</f>
        <v>0</v>
      </c>
      <c r="U321" s="304">
        <f>'2026 Sum_Fall Order Form V9'!$AA$228</f>
        <v>0</v>
      </c>
      <c r="V321" s="304"/>
      <c r="W321" s="305"/>
      <c r="X321" s="305"/>
      <c r="Z321" s="304"/>
    </row>
    <row r="322" spans="1:26">
      <c r="A322" s="304">
        <v>321</v>
      </c>
      <c r="C322" s="302">
        <f>'2026 Sum_Fall Order Form V9'!$F$18</f>
        <v>0</v>
      </c>
      <c r="D322" s="340" t="s">
        <v>319</v>
      </c>
      <c r="E322" s="342">
        <v>1743410</v>
      </c>
      <c r="F322" s="304">
        <v>12577</v>
      </c>
      <c r="G322" s="303">
        <f>'2026 Sum_Fall Order Form V9'!$Q$23</f>
        <v>0</v>
      </c>
      <c r="H322" s="303">
        <f>'2026 Sum_Fall Order Form V9'!$Q$23</f>
        <v>0</v>
      </c>
      <c r="I322" s="304">
        <f>'2026 Sum_Fall Order Form V9'!$Q$229</f>
        <v>0</v>
      </c>
      <c r="J322" s="304"/>
      <c r="K322" s="303">
        <f>'2026 Sum_Fall Order Form V9'!$T$23</f>
        <v>0</v>
      </c>
      <c r="L322" s="303">
        <f>'2026 Sum_Fall Order Form V9'!$T$23</f>
        <v>0</v>
      </c>
      <c r="M322" s="304">
        <f>'2026 Sum_Fall Order Form V9'!$T$229</f>
        <v>0</v>
      </c>
      <c r="N322" s="304"/>
      <c r="O322" s="303">
        <f>'2026 Sum_Fall Order Form V9'!$W$23</f>
        <v>0</v>
      </c>
      <c r="P322" s="303">
        <f>'2026 Sum_Fall Order Form V9'!$W$23</f>
        <v>0</v>
      </c>
      <c r="Q322" s="304">
        <f>'2026 Sum_Fall Order Form V9'!$W$229</f>
        <v>0</v>
      </c>
      <c r="R322" s="304"/>
      <c r="S322" s="303">
        <f>'2026 Sum_Fall Order Form V9'!$Z$23</f>
        <v>0</v>
      </c>
      <c r="T322" s="303">
        <f>'2026 Sum_Fall Order Form V9'!$Z$23</f>
        <v>0</v>
      </c>
      <c r="U322" s="304">
        <f>'2026 Sum_Fall Order Form V9'!$Z$229</f>
        <v>0</v>
      </c>
      <c r="V322" s="304"/>
      <c r="W322" s="305">
        <f>'2026 Sum_Fall Order Form V9'!$K$229</f>
        <v>46244</v>
      </c>
      <c r="X322" s="305">
        <f>'2026 Sum_Fall Order Form V9'!$N$229</f>
        <v>46279</v>
      </c>
      <c r="Z322" s="304">
        <f>'2026 Sum_Fall Order Form V9'!$BT$229</f>
        <v>10</v>
      </c>
    </row>
    <row r="323" spans="1:26">
      <c r="A323" s="304">
        <v>322</v>
      </c>
      <c r="C323" s="302">
        <f>'2026 Sum_Fall Order Form V9'!$F$18</f>
        <v>0</v>
      </c>
      <c r="D323" s="340" t="s">
        <v>319</v>
      </c>
      <c r="E323" s="343" t="s">
        <v>656</v>
      </c>
      <c r="F323" s="304">
        <v>12574</v>
      </c>
      <c r="G323" s="303">
        <f>'2026 Sum_Fall Order Form V9'!$Q$23</f>
        <v>0</v>
      </c>
      <c r="H323" s="303">
        <f>'2026 Sum_Fall Order Form V9'!$Q$23</f>
        <v>0</v>
      </c>
      <c r="I323" s="304">
        <f>'2026 Sum_Fall Order Form V9'!$R$229</f>
        <v>0</v>
      </c>
      <c r="J323" s="304"/>
      <c r="K323" s="303">
        <f>'2026 Sum_Fall Order Form V9'!$T$23</f>
        <v>0</v>
      </c>
      <c r="L323" s="303">
        <f>'2026 Sum_Fall Order Form V9'!$T$23</f>
        <v>0</v>
      </c>
      <c r="M323" s="304">
        <f>'2026 Sum_Fall Order Form V9'!$U$229</f>
        <v>0</v>
      </c>
      <c r="N323" s="304"/>
      <c r="O323" s="303">
        <f>'2026 Sum_Fall Order Form V9'!$W$23</f>
        <v>0</v>
      </c>
      <c r="P323" s="303">
        <f>'2026 Sum_Fall Order Form V9'!$W$23</f>
        <v>0</v>
      </c>
      <c r="Q323" s="304">
        <f>'2026 Sum_Fall Order Form V9'!$X$229</f>
        <v>0</v>
      </c>
      <c r="R323" s="304"/>
      <c r="S323" s="303">
        <f>'2026 Sum_Fall Order Form V9'!$Z$23</f>
        <v>0</v>
      </c>
      <c r="T323" s="303">
        <f>'2026 Sum_Fall Order Form V9'!$Z$23</f>
        <v>0</v>
      </c>
      <c r="U323" s="304">
        <f>'2026 Sum_Fall Order Form V9'!$AA$229</f>
        <v>0</v>
      </c>
      <c r="V323" s="304"/>
      <c r="W323" s="305"/>
      <c r="X323" s="305"/>
      <c r="Z323" s="304"/>
    </row>
    <row r="324" spans="1:26">
      <c r="A324" s="304">
        <v>323</v>
      </c>
      <c r="C324" s="302">
        <f>'2026 Sum_Fall Order Form V9'!$F$18</f>
        <v>0</v>
      </c>
      <c r="D324" s="340" t="s">
        <v>319</v>
      </c>
      <c r="E324" s="342">
        <v>1743417</v>
      </c>
      <c r="F324" s="304">
        <v>24867</v>
      </c>
      <c r="G324" s="303">
        <f>'2026 Sum_Fall Order Form V9'!$Q$23</f>
        <v>0</v>
      </c>
      <c r="H324" s="303">
        <f>'2026 Sum_Fall Order Form V9'!$Q$23</f>
        <v>0</v>
      </c>
      <c r="I324" s="304">
        <f>'2026 Sum_Fall Order Form V9'!$Q$230</f>
        <v>0</v>
      </c>
      <c r="J324" s="304"/>
      <c r="K324" s="303">
        <f>'2026 Sum_Fall Order Form V9'!$T$23</f>
        <v>0</v>
      </c>
      <c r="L324" s="303">
        <f>'2026 Sum_Fall Order Form V9'!$T$23</f>
        <v>0</v>
      </c>
      <c r="M324" s="304">
        <f>'2026 Sum_Fall Order Form V9'!$T$230</f>
        <v>0</v>
      </c>
      <c r="N324" s="304"/>
      <c r="O324" s="303">
        <f>'2026 Sum_Fall Order Form V9'!$W$23</f>
        <v>0</v>
      </c>
      <c r="P324" s="303">
        <f>'2026 Sum_Fall Order Form V9'!$W$23</f>
        <v>0</v>
      </c>
      <c r="Q324" s="304">
        <f>'2026 Sum_Fall Order Form V9'!$W$230</f>
        <v>0</v>
      </c>
      <c r="R324" s="304"/>
      <c r="S324" s="303">
        <f>'2026 Sum_Fall Order Form V9'!$Z$23</f>
        <v>0</v>
      </c>
      <c r="T324" s="303">
        <f>'2026 Sum_Fall Order Form V9'!$Z$23</f>
        <v>0</v>
      </c>
      <c r="U324" s="304">
        <f>'2026 Sum_Fall Order Form V9'!$Z$230</f>
        <v>0</v>
      </c>
      <c r="V324" s="304"/>
      <c r="W324" s="305">
        <f>'2026 Sum_Fall Order Form V9'!$K$230</f>
        <v>46244</v>
      </c>
      <c r="X324" s="305">
        <f>'2026 Sum_Fall Order Form V9'!$N$230</f>
        <v>46279</v>
      </c>
      <c r="Z324" s="304">
        <f>'2026 Sum_Fall Order Form V9'!$BT$230</f>
        <v>10</v>
      </c>
    </row>
    <row r="325" spans="1:26">
      <c r="A325" s="304">
        <v>324</v>
      </c>
      <c r="C325" s="302">
        <f>'2026 Sum_Fall Order Form V9'!$F$18</f>
        <v>0</v>
      </c>
      <c r="D325" s="340" t="s">
        <v>319</v>
      </c>
      <c r="E325" s="343" t="s">
        <v>657</v>
      </c>
      <c r="F325" s="304">
        <v>24868</v>
      </c>
      <c r="G325" s="303">
        <f>'2026 Sum_Fall Order Form V9'!$Q$23</f>
        <v>0</v>
      </c>
      <c r="H325" s="303">
        <f>'2026 Sum_Fall Order Form V9'!$Q$23</f>
        <v>0</v>
      </c>
      <c r="I325" s="304">
        <f>'2026 Sum_Fall Order Form V9'!$R$230</f>
        <v>0</v>
      </c>
      <c r="J325" s="304"/>
      <c r="K325" s="303">
        <f>'2026 Sum_Fall Order Form V9'!$T$23</f>
        <v>0</v>
      </c>
      <c r="L325" s="303">
        <f>'2026 Sum_Fall Order Form V9'!$T$23</f>
        <v>0</v>
      </c>
      <c r="M325" s="304">
        <f>'2026 Sum_Fall Order Form V9'!$U$230</f>
        <v>0</v>
      </c>
      <c r="N325" s="304"/>
      <c r="O325" s="303">
        <f>'2026 Sum_Fall Order Form V9'!$W$23</f>
        <v>0</v>
      </c>
      <c r="P325" s="303">
        <f>'2026 Sum_Fall Order Form V9'!$W$23</f>
        <v>0</v>
      </c>
      <c r="Q325" s="304">
        <f>'2026 Sum_Fall Order Form V9'!$X$230</f>
        <v>0</v>
      </c>
      <c r="R325" s="304"/>
      <c r="S325" s="303">
        <f>'2026 Sum_Fall Order Form V9'!$Z$23</f>
        <v>0</v>
      </c>
      <c r="T325" s="303">
        <f>'2026 Sum_Fall Order Form V9'!$Z$23</f>
        <v>0</v>
      </c>
      <c r="U325" s="304">
        <f>'2026 Sum_Fall Order Form V9'!$AA$230</f>
        <v>0</v>
      </c>
      <c r="V325" s="304"/>
      <c r="W325" s="305"/>
      <c r="X325" s="305"/>
      <c r="Z325" s="304"/>
    </row>
    <row r="326" spans="1:26">
      <c r="A326" s="304">
        <v>325</v>
      </c>
      <c r="C326" s="302">
        <f>'2026 Sum_Fall Order Form V9'!$F$18</f>
        <v>0</v>
      </c>
      <c r="D326" s="341" t="s">
        <v>320</v>
      </c>
      <c r="E326" s="342">
        <v>1743420</v>
      </c>
      <c r="F326" s="304">
        <v>19924</v>
      </c>
      <c r="G326" s="303">
        <f>'2026 Sum_Fall Order Form V9'!$Q$23</f>
        <v>0</v>
      </c>
      <c r="H326" s="303">
        <f>'2026 Sum_Fall Order Form V9'!$Q$23</f>
        <v>0</v>
      </c>
      <c r="I326" s="304">
        <f>'2026 Sum_Fall Order Form V9'!$Q$231</f>
        <v>0</v>
      </c>
      <c r="J326" s="304"/>
      <c r="K326" s="303">
        <f>'2026 Sum_Fall Order Form V9'!$T$23</f>
        <v>0</v>
      </c>
      <c r="L326" s="303">
        <f>'2026 Sum_Fall Order Form V9'!$T$23</f>
        <v>0</v>
      </c>
      <c r="M326" s="304">
        <f>'2026 Sum_Fall Order Form V9'!$T$231</f>
        <v>0</v>
      </c>
      <c r="N326" s="304"/>
      <c r="O326" s="303">
        <f>'2026 Sum_Fall Order Form V9'!$W$23</f>
        <v>0</v>
      </c>
      <c r="P326" s="303">
        <f>'2026 Sum_Fall Order Form V9'!$W$23</f>
        <v>0</v>
      </c>
      <c r="Q326" s="304">
        <f>'2026 Sum_Fall Order Form V9'!$W$231</f>
        <v>0</v>
      </c>
      <c r="R326" s="304"/>
      <c r="S326" s="303">
        <f>'2026 Sum_Fall Order Form V9'!$Z$23</f>
        <v>0</v>
      </c>
      <c r="T326" s="303">
        <f>'2026 Sum_Fall Order Form V9'!$Z$23</f>
        <v>0</v>
      </c>
      <c r="U326" s="304">
        <f>'2026 Sum_Fall Order Form V9'!$Z$231</f>
        <v>0</v>
      </c>
      <c r="V326" s="304"/>
      <c r="W326" s="305">
        <f>'2026 Sum_Fall Order Form V9'!$K$231</f>
        <v>46244</v>
      </c>
      <c r="X326" s="305">
        <f>'2026 Sum_Fall Order Form V9'!$N$231</f>
        <v>46279</v>
      </c>
      <c r="Z326" s="304">
        <f>'2026 Sum_Fall Order Form V9'!$BT$231</f>
        <v>23</v>
      </c>
    </row>
    <row r="327" spans="1:26">
      <c r="A327" s="304">
        <v>326</v>
      </c>
      <c r="C327" s="302">
        <f>'2026 Sum_Fall Order Form V9'!$F$18</f>
        <v>0</v>
      </c>
      <c r="D327" s="341" t="s">
        <v>320</v>
      </c>
      <c r="E327" s="343" t="s">
        <v>658</v>
      </c>
      <c r="F327" s="304">
        <v>19923</v>
      </c>
      <c r="G327" s="303">
        <f>'2026 Sum_Fall Order Form V9'!$Q$23</f>
        <v>0</v>
      </c>
      <c r="H327" s="303">
        <f>'2026 Sum_Fall Order Form V9'!$Q$23</f>
        <v>0</v>
      </c>
      <c r="I327" s="304">
        <f>'2026 Sum_Fall Order Form V9'!$R$231</f>
        <v>0</v>
      </c>
      <c r="J327" s="304"/>
      <c r="K327" s="303">
        <f>'2026 Sum_Fall Order Form V9'!$T$23</f>
        <v>0</v>
      </c>
      <c r="L327" s="303">
        <f>'2026 Sum_Fall Order Form V9'!$T$23</f>
        <v>0</v>
      </c>
      <c r="M327" s="304">
        <f>'2026 Sum_Fall Order Form V9'!$U$231</f>
        <v>0</v>
      </c>
      <c r="N327" s="304"/>
      <c r="O327" s="303">
        <f>'2026 Sum_Fall Order Form V9'!$W$23</f>
        <v>0</v>
      </c>
      <c r="P327" s="303">
        <f>'2026 Sum_Fall Order Form V9'!$W$23</f>
        <v>0</v>
      </c>
      <c r="Q327" s="304">
        <f>'2026 Sum_Fall Order Form V9'!$X$231</f>
        <v>0</v>
      </c>
      <c r="R327" s="304"/>
      <c r="S327" s="303">
        <f>'2026 Sum_Fall Order Form V9'!$Z$23</f>
        <v>0</v>
      </c>
      <c r="T327" s="303">
        <f>'2026 Sum_Fall Order Form V9'!$Z$23</f>
        <v>0</v>
      </c>
      <c r="U327" s="304">
        <f>'2026 Sum_Fall Order Form V9'!$AA$231</f>
        <v>0</v>
      </c>
      <c r="V327" s="304"/>
      <c r="W327" s="305"/>
      <c r="X327" s="305"/>
      <c r="Z327" s="304"/>
    </row>
    <row r="328" spans="1:26">
      <c r="A328" s="304">
        <v>327</v>
      </c>
      <c r="C328" s="302">
        <f>'2026 Sum_Fall Order Form V9'!$F$18</f>
        <v>0</v>
      </c>
      <c r="D328" s="341" t="s">
        <v>320</v>
      </c>
      <c r="E328" s="342">
        <v>1743427</v>
      </c>
      <c r="F328" s="304">
        <v>24869</v>
      </c>
      <c r="G328" s="303">
        <f>'2026 Sum_Fall Order Form V9'!$Q$23</f>
        <v>0</v>
      </c>
      <c r="H328" s="303">
        <f>'2026 Sum_Fall Order Form V9'!$Q$23</f>
        <v>0</v>
      </c>
      <c r="I328" s="304">
        <f>'2026 Sum_Fall Order Form V9'!$Q$232</f>
        <v>0</v>
      </c>
      <c r="K328" s="303">
        <f>'2026 Sum_Fall Order Form V9'!$T$23</f>
        <v>0</v>
      </c>
      <c r="L328" s="303">
        <f>'2026 Sum_Fall Order Form V9'!$T$23</f>
        <v>0</v>
      </c>
      <c r="M328" s="304">
        <f>'2026 Sum_Fall Order Form V9'!$T$232</f>
        <v>0</v>
      </c>
      <c r="O328" s="303">
        <f>'2026 Sum_Fall Order Form V9'!$W$23</f>
        <v>0</v>
      </c>
      <c r="P328" s="303">
        <f>'2026 Sum_Fall Order Form V9'!$W$23</f>
        <v>0</v>
      </c>
      <c r="Q328" s="304">
        <f>'2026 Sum_Fall Order Form V9'!$W$232</f>
        <v>0</v>
      </c>
      <c r="S328" s="303">
        <f>'2026 Sum_Fall Order Form V9'!$Z$23</f>
        <v>0</v>
      </c>
      <c r="T328" s="303">
        <f>'2026 Sum_Fall Order Form V9'!$Z$23</f>
        <v>0</v>
      </c>
      <c r="U328" s="304">
        <f>'2026 Sum_Fall Order Form V9'!$Z$232</f>
        <v>0</v>
      </c>
      <c r="W328" s="305">
        <f>'2026 Sum_Fall Order Form V9'!$K$232</f>
        <v>46244</v>
      </c>
      <c r="X328" s="305">
        <f>'2026 Sum_Fall Order Form V9'!$N$232</f>
        <v>46279</v>
      </c>
      <c r="Z328" s="304">
        <f>'2026 Sum_Fall Order Form V9'!$BT$232</f>
        <v>40</v>
      </c>
    </row>
    <row r="329" spans="1:26">
      <c r="A329" s="304">
        <v>328</v>
      </c>
      <c r="C329" s="302">
        <f>'2026 Sum_Fall Order Form V9'!$F$18</f>
        <v>0</v>
      </c>
      <c r="D329" s="341" t="s">
        <v>320</v>
      </c>
      <c r="E329" s="343" t="s">
        <v>659</v>
      </c>
      <c r="F329" s="304">
        <v>24870</v>
      </c>
      <c r="G329" s="303">
        <f>'2026 Sum_Fall Order Form V9'!$Q$23</f>
        <v>0</v>
      </c>
      <c r="H329" s="303">
        <f>'2026 Sum_Fall Order Form V9'!$Q$23</f>
        <v>0</v>
      </c>
      <c r="I329" s="304">
        <f>'2026 Sum_Fall Order Form V9'!$R$232</f>
        <v>0</v>
      </c>
      <c r="K329" s="303">
        <f>'2026 Sum_Fall Order Form V9'!$T$23</f>
        <v>0</v>
      </c>
      <c r="L329" s="303">
        <f>'2026 Sum_Fall Order Form V9'!$T$23</f>
        <v>0</v>
      </c>
      <c r="M329" s="304">
        <f>'2026 Sum_Fall Order Form V9'!$U$232</f>
        <v>0</v>
      </c>
      <c r="O329" s="303">
        <f>'2026 Sum_Fall Order Form V9'!$W$23</f>
        <v>0</v>
      </c>
      <c r="P329" s="303">
        <f>'2026 Sum_Fall Order Form V9'!$W$23</f>
        <v>0</v>
      </c>
      <c r="Q329" s="304">
        <f>'2026 Sum_Fall Order Form V9'!$X$232</f>
        <v>0</v>
      </c>
      <c r="S329" s="303">
        <f>'2026 Sum_Fall Order Form V9'!$Z$23</f>
        <v>0</v>
      </c>
      <c r="T329" s="303">
        <f>'2026 Sum_Fall Order Form V9'!$Z$23</f>
        <v>0</v>
      </c>
      <c r="U329" s="304">
        <f>'2026 Sum_Fall Order Form V9'!$AA$232</f>
        <v>0</v>
      </c>
      <c r="W329" s="305"/>
      <c r="X329" s="305"/>
      <c r="Z329" s="304"/>
    </row>
    <row r="330" spans="1:26">
      <c r="A330" s="304">
        <v>329</v>
      </c>
      <c r="C330" s="302">
        <f>'2026 Sum_Fall Order Form V9'!$F$18</f>
        <v>0</v>
      </c>
      <c r="D330" s="341" t="s">
        <v>321</v>
      </c>
      <c r="E330" s="342">
        <v>1743740</v>
      </c>
      <c r="F330" s="304">
        <v>19927</v>
      </c>
      <c r="G330" s="303">
        <f>'2026 Sum_Fall Order Form V9'!$Q$23</f>
        <v>0</v>
      </c>
      <c r="H330" s="303">
        <f>'2026 Sum_Fall Order Form V9'!$Q$23</f>
        <v>0</v>
      </c>
      <c r="I330" s="304">
        <f>'2026 Sum_Fall Order Form V9'!$Q$233</f>
        <v>0</v>
      </c>
      <c r="K330" s="303">
        <f>'2026 Sum_Fall Order Form V9'!$T$23</f>
        <v>0</v>
      </c>
      <c r="L330" s="303">
        <f>'2026 Sum_Fall Order Form V9'!$T$23</f>
        <v>0</v>
      </c>
      <c r="M330" s="304">
        <f>'2026 Sum_Fall Order Form V9'!$T$233</f>
        <v>0</v>
      </c>
      <c r="O330" s="303">
        <f>'2026 Sum_Fall Order Form V9'!$W$23</f>
        <v>0</v>
      </c>
      <c r="P330" s="303">
        <f>'2026 Sum_Fall Order Form V9'!$W$23</f>
        <v>0</v>
      </c>
      <c r="Q330" s="304">
        <f>'2026 Sum_Fall Order Form V9'!$W$233</f>
        <v>0</v>
      </c>
      <c r="S330" s="303">
        <f>'2026 Sum_Fall Order Form V9'!$Z$23</f>
        <v>0</v>
      </c>
      <c r="T330" s="303">
        <f>'2026 Sum_Fall Order Form V9'!$Z$23</f>
        <v>0</v>
      </c>
      <c r="U330" s="304">
        <f>'2026 Sum_Fall Order Form V9'!$Z$233</f>
        <v>0</v>
      </c>
      <c r="W330" s="305">
        <f>'2026 Sum_Fall Order Form V9'!$K$233</f>
        <v>46244</v>
      </c>
      <c r="X330" s="305">
        <f>'2026 Sum_Fall Order Form V9'!$N$233</f>
        <v>46279</v>
      </c>
      <c r="Z330" s="304">
        <f>'2026 Sum_Fall Order Form V9'!$BT$233</f>
        <v>8</v>
      </c>
    </row>
    <row r="331" spans="1:26">
      <c r="A331" s="304">
        <v>330</v>
      </c>
      <c r="C331" s="302">
        <f>'2026 Sum_Fall Order Form V9'!$F$18</f>
        <v>0</v>
      </c>
      <c r="D331" s="341" t="s">
        <v>321</v>
      </c>
      <c r="E331" s="343" t="s">
        <v>660</v>
      </c>
      <c r="F331" s="304">
        <v>19928</v>
      </c>
      <c r="G331" s="303">
        <f>'2026 Sum_Fall Order Form V9'!$Q$23</f>
        <v>0</v>
      </c>
      <c r="H331" s="303">
        <f>'2026 Sum_Fall Order Form V9'!$Q$23</f>
        <v>0</v>
      </c>
      <c r="I331" s="304">
        <f>'2026 Sum_Fall Order Form V9'!$R$233</f>
        <v>0</v>
      </c>
      <c r="K331" s="303">
        <f>'2026 Sum_Fall Order Form V9'!$T$23</f>
        <v>0</v>
      </c>
      <c r="L331" s="303">
        <f>'2026 Sum_Fall Order Form V9'!$T$23</f>
        <v>0</v>
      </c>
      <c r="M331" s="304">
        <f>'2026 Sum_Fall Order Form V9'!$U$233</f>
        <v>0</v>
      </c>
      <c r="O331" s="303">
        <f>'2026 Sum_Fall Order Form V9'!$W$23</f>
        <v>0</v>
      </c>
      <c r="P331" s="303">
        <f>'2026 Sum_Fall Order Form V9'!$W$23</f>
        <v>0</v>
      </c>
      <c r="Q331" s="304">
        <f>'2026 Sum_Fall Order Form V9'!$X$233</f>
        <v>0</v>
      </c>
      <c r="S331" s="303">
        <f>'2026 Sum_Fall Order Form V9'!$Z$23</f>
        <v>0</v>
      </c>
      <c r="T331" s="303">
        <f>'2026 Sum_Fall Order Form V9'!$Z$23</f>
        <v>0</v>
      </c>
      <c r="U331" s="304">
        <f>'2026 Sum_Fall Order Form V9'!$AA$233</f>
        <v>0</v>
      </c>
      <c r="W331" s="305"/>
      <c r="X331" s="305"/>
      <c r="Z331" s="304"/>
    </row>
    <row r="332" spans="1:26">
      <c r="A332" s="304">
        <v>331</v>
      </c>
      <c r="C332" s="302">
        <f>'2026 Sum_Fall Order Form V9'!$F$18</f>
        <v>0</v>
      </c>
      <c r="D332" s="341" t="s">
        <v>321</v>
      </c>
      <c r="E332" s="342">
        <v>1743747</v>
      </c>
      <c r="F332" s="304">
        <v>24871</v>
      </c>
      <c r="G332" s="303">
        <f>'2026 Sum_Fall Order Form V9'!$Q$23</f>
        <v>0</v>
      </c>
      <c r="H332" s="303">
        <f>'2026 Sum_Fall Order Form V9'!$Q$23</f>
        <v>0</v>
      </c>
      <c r="I332" s="304">
        <f>'2026 Sum_Fall Order Form V9'!$Q$234</f>
        <v>0</v>
      </c>
      <c r="K332" s="303">
        <f>'2026 Sum_Fall Order Form V9'!$T$23</f>
        <v>0</v>
      </c>
      <c r="L332" s="303">
        <f>'2026 Sum_Fall Order Form V9'!$T$23</f>
        <v>0</v>
      </c>
      <c r="M332" s="304">
        <f>'2026 Sum_Fall Order Form V9'!$T$234</f>
        <v>0</v>
      </c>
      <c r="O332" s="303">
        <f>'2026 Sum_Fall Order Form V9'!$W$23</f>
        <v>0</v>
      </c>
      <c r="P332" s="303">
        <f>'2026 Sum_Fall Order Form V9'!$W$23</f>
        <v>0</v>
      </c>
      <c r="Q332" s="304">
        <f>'2026 Sum_Fall Order Form V9'!$W$234</f>
        <v>0</v>
      </c>
      <c r="S332" s="303">
        <f>'2026 Sum_Fall Order Form V9'!$Z$23</f>
        <v>0</v>
      </c>
      <c r="T332" s="303">
        <f>'2026 Sum_Fall Order Form V9'!$Z$23</f>
        <v>0</v>
      </c>
      <c r="U332" s="304">
        <f>'2026 Sum_Fall Order Form V9'!$Z$234</f>
        <v>0</v>
      </c>
      <c r="W332" s="305">
        <f>'2026 Sum_Fall Order Form V9'!$K$234</f>
        <v>46244</v>
      </c>
      <c r="X332" s="305">
        <f>'2026 Sum_Fall Order Form V9'!$N$234</f>
        <v>46279</v>
      </c>
      <c r="Z332" s="304">
        <f>'2026 Sum_Fall Order Form V9'!$BT$234</f>
        <v>10</v>
      </c>
    </row>
    <row r="333" spans="1:26">
      <c r="A333" s="304">
        <v>332</v>
      </c>
      <c r="C333" s="302">
        <f>'2026 Sum_Fall Order Form V9'!$F$18</f>
        <v>0</v>
      </c>
      <c r="D333" s="341" t="s">
        <v>321</v>
      </c>
      <c r="E333" s="343" t="s">
        <v>661</v>
      </c>
      <c r="F333" s="304">
        <v>24872</v>
      </c>
      <c r="G333" s="303">
        <f>'2026 Sum_Fall Order Form V9'!$Q$23</f>
        <v>0</v>
      </c>
      <c r="H333" s="303">
        <f>'2026 Sum_Fall Order Form V9'!$Q$23</f>
        <v>0</v>
      </c>
      <c r="I333" s="304">
        <f>'2026 Sum_Fall Order Form V9'!$R$234</f>
        <v>0</v>
      </c>
      <c r="K333" s="303">
        <f>'2026 Sum_Fall Order Form V9'!$T$23</f>
        <v>0</v>
      </c>
      <c r="L333" s="303">
        <f>'2026 Sum_Fall Order Form V9'!$T$23</f>
        <v>0</v>
      </c>
      <c r="M333" s="304">
        <f>'2026 Sum_Fall Order Form V9'!$U$234</f>
        <v>0</v>
      </c>
      <c r="O333" s="303">
        <f>'2026 Sum_Fall Order Form V9'!$W$23</f>
        <v>0</v>
      </c>
      <c r="P333" s="303">
        <f>'2026 Sum_Fall Order Form V9'!$W$23</f>
        <v>0</v>
      </c>
      <c r="Q333" s="304">
        <f>'2026 Sum_Fall Order Form V9'!$X$234</f>
        <v>0</v>
      </c>
      <c r="S333" s="303">
        <f>'2026 Sum_Fall Order Form V9'!$Z$23</f>
        <v>0</v>
      </c>
      <c r="T333" s="303">
        <f>'2026 Sum_Fall Order Form V9'!$Z$23</f>
        <v>0</v>
      </c>
      <c r="U333" s="304">
        <f>'2026 Sum_Fall Order Form V9'!$AA$234</f>
        <v>0</v>
      </c>
      <c r="W333" s="305"/>
      <c r="X333" s="305"/>
      <c r="Z333" s="304"/>
    </row>
    <row r="334" spans="1:26">
      <c r="A334" s="304">
        <v>333</v>
      </c>
      <c r="C334" s="302">
        <f>'2026 Sum_Fall Order Form V9'!$F$18</f>
        <v>0</v>
      </c>
      <c r="D334" s="341" t="s">
        <v>322</v>
      </c>
      <c r="E334" s="342">
        <v>1743900</v>
      </c>
      <c r="F334" s="304">
        <v>25761</v>
      </c>
      <c r="G334" s="303">
        <f>'2026 Sum_Fall Order Form V9'!$Q$23</f>
        <v>0</v>
      </c>
      <c r="H334" s="303">
        <f>'2026 Sum_Fall Order Form V9'!$Q$23</f>
        <v>0</v>
      </c>
      <c r="I334" s="304">
        <f>'2026 Sum_Fall Order Form V9'!$Q$235</f>
        <v>0</v>
      </c>
      <c r="K334" s="303">
        <f>'2026 Sum_Fall Order Form V9'!$T$23</f>
        <v>0</v>
      </c>
      <c r="L334" s="303">
        <f>'2026 Sum_Fall Order Form V9'!$T$23</f>
        <v>0</v>
      </c>
      <c r="M334" s="304">
        <f>'2026 Sum_Fall Order Form V9'!$T$235</f>
        <v>0</v>
      </c>
      <c r="O334" s="303">
        <f>'2026 Sum_Fall Order Form V9'!$W$23</f>
        <v>0</v>
      </c>
      <c r="P334" s="303">
        <f>'2026 Sum_Fall Order Form V9'!$W$23</f>
        <v>0</v>
      </c>
      <c r="Q334" s="304">
        <f>'2026 Sum_Fall Order Form V9'!$W$235</f>
        <v>0</v>
      </c>
      <c r="S334" s="303">
        <f>'2026 Sum_Fall Order Form V9'!$Z$23</f>
        <v>0</v>
      </c>
      <c r="T334" s="303">
        <f>'2026 Sum_Fall Order Form V9'!$Z$23</f>
        <v>0</v>
      </c>
      <c r="U334" s="304">
        <f>'2026 Sum_Fall Order Form V9'!$Z$235</f>
        <v>0</v>
      </c>
      <c r="W334" s="305">
        <f>'2026 Sum_Fall Order Form V9'!$K$235</f>
        <v>46244</v>
      </c>
      <c r="X334" s="305">
        <f>'2026 Sum_Fall Order Form V9'!$N$235</f>
        <v>46279</v>
      </c>
      <c r="Z334" s="304">
        <f>'2026 Sum_Fall Order Form V9'!$BT$235</f>
        <v>12</v>
      </c>
    </row>
    <row r="335" spans="1:26">
      <c r="A335" s="304">
        <v>334</v>
      </c>
      <c r="C335" s="302">
        <f>'2026 Sum_Fall Order Form V9'!$F$18</f>
        <v>0</v>
      </c>
      <c r="D335" s="341" t="s">
        <v>322</v>
      </c>
      <c r="E335" s="343" t="s">
        <v>662</v>
      </c>
      <c r="F335" s="304">
        <v>25832</v>
      </c>
      <c r="G335" s="303">
        <f>'2026 Sum_Fall Order Form V9'!$Q$23</f>
        <v>0</v>
      </c>
      <c r="H335" s="303">
        <f>'2026 Sum_Fall Order Form V9'!$Q$23</f>
        <v>0</v>
      </c>
      <c r="I335" s="304">
        <f>'2026 Sum_Fall Order Form V9'!$R$235</f>
        <v>0</v>
      </c>
      <c r="K335" s="303">
        <f>'2026 Sum_Fall Order Form V9'!$T$23</f>
        <v>0</v>
      </c>
      <c r="L335" s="303">
        <f>'2026 Sum_Fall Order Form V9'!$T$23</f>
        <v>0</v>
      </c>
      <c r="M335" s="304">
        <f>'2026 Sum_Fall Order Form V9'!$U$235</f>
        <v>0</v>
      </c>
      <c r="O335" s="303">
        <f>'2026 Sum_Fall Order Form V9'!$W$23</f>
        <v>0</v>
      </c>
      <c r="P335" s="303">
        <f>'2026 Sum_Fall Order Form V9'!$W$23</f>
        <v>0</v>
      </c>
      <c r="Q335" s="304">
        <f>'2026 Sum_Fall Order Form V9'!$X$235</f>
        <v>0</v>
      </c>
      <c r="S335" s="303">
        <f>'2026 Sum_Fall Order Form V9'!$Z$23</f>
        <v>0</v>
      </c>
      <c r="T335" s="303">
        <f>'2026 Sum_Fall Order Form V9'!$Z$23</f>
        <v>0</v>
      </c>
      <c r="U335" s="304">
        <f>'2026 Sum_Fall Order Form V9'!$AA$235</f>
        <v>0</v>
      </c>
      <c r="W335" s="305"/>
      <c r="X335" s="305"/>
      <c r="Z335" s="304"/>
    </row>
    <row r="336" spans="1:26">
      <c r="A336" s="304">
        <v>335</v>
      </c>
      <c r="C336" s="302">
        <f>'2026 Sum_Fall Order Form V9'!$F$18</f>
        <v>0</v>
      </c>
      <c r="D336" s="341" t="s">
        <v>322</v>
      </c>
      <c r="E336" s="342">
        <v>1743907</v>
      </c>
      <c r="F336" s="304">
        <v>25762</v>
      </c>
      <c r="G336" s="303">
        <f>'2026 Sum_Fall Order Form V9'!$Q$23</f>
        <v>0</v>
      </c>
      <c r="H336" s="303">
        <f>'2026 Sum_Fall Order Form V9'!$Q$23</f>
        <v>0</v>
      </c>
      <c r="I336" s="304">
        <f>'2026 Sum_Fall Order Form V9'!$Q$236</f>
        <v>0</v>
      </c>
      <c r="K336" s="303">
        <f>'2026 Sum_Fall Order Form V9'!$T$23</f>
        <v>0</v>
      </c>
      <c r="L336" s="303">
        <f>'2026 Sum_Fall Order Form V9'!$T$23</f>
        <v>0</v>
      </c>
      <c r="M336" s="304">
        <f>'2026 Sum_Fall Order Form V9'!$T$236</f>
        <v>0</v>
      </c>
      <c r="O336" s="303">
        <f>'2026 Sum_Fall Order Form V9'!$W$23</f>
        <v>0</v>
      </c>
      <c r="P336" s="303">
        <f>'2026 Sum_Fall Order Form V9'!$W$23</f>
        <v>0</v>
      </c>
      <c r="Q336" s="304">
        <f>'2026 Sum_Fall Order Form V9'!$W$236</f>
        <v>0</v>
      </c>
      <c r="S336" s="303">
        <f>'2026 Sum_Fall Order Form V9'!$Z$23</f>
        <v>0</v>
      </c>
      <c r="T336" s="303">
        <f>'2026 Sum_Fall Order Form V9'!$Z$23</f>
        <v>0</v>
      </c>
      <c r="U336" s="304">
        <f>'2026 Sum_Fall Order Form V9'!$Z$236</f>
        <v>0</v>
      </c>
      <c r="W336" s="305">
        <f>'2026 Sum_Fall Order Form V9'!$K$236</f>
        <v>46244</v>
      </c>
      <c r="X336" s="305">
        <f>'2026 Sum_Fall Order Form V9'!$N$236</f>
        <v>46279</v>
      </c>
      <c r="Z336" s="304">
        <f>'2026 Sum_Fall Order Form V9'!$BT$236</f>
        <v>5</v>
      </c>
    </row>
    <row r="337" spans="1:26">
      <c r="A337" s="304">
        <v>336</v>
      </c>
      <c r="C337" s="302">
        <f>'2026 Sum_Fall Order Form V9'!$F$18</f>
        <v>0</v>
      </c>
      <c r="D337" s="341" t="s">
        <v>322</v>
      </c>
      <c r="E337" s="343" t="s">
        <v>663</v>
      </c>
      <c r="F337" s="304">
        <v>25833</v>
      </c>
      <c r="G337" s="303">
        <f>'2026 Sum_Fall Order Form V9'!$Q$23</f>
        <v>0</v>
      </c>
      <c r="H337" s="303">
        <f>'2026 Sum_Fall Order Form V9'!$Q$23</f>
        <v>0</v>
      </c>
      <c r="I337" s="304">
        <f>'2026 Sum_Fall Order Form V9'!$R$236</f>
        <v>0</v>
      </c>
      <c r="K337" s="303">
        <f>'2026 Sum_Fall Order Form V9'!$T$23</f>
        <v>0</v>
      </c>
      <c r="L337" s="303">
        <f>'2026 Sum_Fall Order Form V9'!$T$23</f>
        <v>0</v>
      </c>
      <c r="M337" s="304">
        <f>'2026 Sum_Fall Order Form V9'!$U$236</f>
        <v>0</v>
      </c>
      <c r="O337" s="303">
        <f>'2026 Sum_Fall Order Form V9'!$W$23</f>
        <v>0</v>
      </c>
      <c r="P337" s="303">
        <f>'2026 Sum_Fall Order Form V9'!$W$23</f>
        <v>0</v>
      </c>
      <c r="Q337" s="304">
        <f>'2026 Sum_Fall Order Form V9'!$X$236</f>
        <v>0</v>
      </c>
      <c r="S337" s="303">
        <f>'2026 Sum_Fall Order Form V9'!$Z$23</f>
        <v>0</v>
      </c>
      <c r="T337" s="303">
        <f>'2026 Sum_Fall Order Form V9'!$Z$23</f>
        <v>0</v>
      </c>
      <c r="U337" s="304">
        <f>'2026 Sum_Fall Order Form V9'!$AA$236</f>
        <v>0</v>
      </c>
      <c r="W337" s="305"/>
      <c r="X337" s="305"/>
      <c r="Z337" s="304"/>
    </row>
    <row r="338" spans="1:26">
      <c r="A338" s="304">
        <v>337</v>
      </c>
      <c r="C338" s="302">
        <f>'2026 Sum_Fall Order Form V9'!$F$18</f>
        <v>0</v>
      </c>
      <c r="D338" s="341" t="s">
        <v>324</v>
      </c>
      <c r="E338" s="342">
        <v>1741690</v>
      </c>
      <c r="F338" s="304">
        <v>29190</v>
      </c>
      <c r="G338" s="303">
        <f>'2026 Sum_Fall Order Form V9'!$Q$23</f>
        <v>0</v>
      </c>
      <c r="H338" s="303">
        <f>'2026 Sum_Fall Order Form V9'!$Q$23</f>
        <v>0</v>
      </c>
      <c r="I338" s="304">
        <f>'2026 Sum_Fall Order Form V9'!$Q$238</f>
        <v>0</v>
      </c>
      <c r="K338" s="303">
        <f>'2026 Sum_Fall Order Form V9'!$T$23</f>
        <v>0</v>
      </c>
      <c r="L338" s="303">
        <f>'2026 Sum_Fall Order Form V9'!$T$23</f>
        <v>0</v>
      </c>
      <c r="M338" s="304">
        <f>'2026 Sum_Fall Order Form V9'!$T$238</f>
        <v>0</v>
      </c>
      <c r="O338" s="303">
        <f>'2026 Sum_Fall Order Form V9'!$W$23</f>
        <v>0</v>
      </c>
      <c r="P338" s="303">
        <f>'2026 Sum_Fall Order Form V9'!$W$23</f>
        <v>0</v>
      </c>
      <c r="Q338" s="304">
        <f>'2026 Sum_Fall Order Form V9'!$W$238</f>
        <v>0</v>
      </c>
      <c r="S338" s="303">
        <f>'2026 Sum_Fall Order Form V9'!$Z$23</f>
        <v>0</v>
      </c>
      <c r="T338" s="303">
        <f>'2026 Sum_Fall Order Form V9'!$Z$23</f>
        <v>0</v>
      </c>
      <c r="U338" s="304">
        <f>'2026 Sum_Fall Order Form V9'!$Z$238</f>
        <v>0</v>
      </c>
      <c r="W338" s="305">
        <f>'2026 Sum_Fall Order Form V9'!$K$238</f>
        <v>46244</v>
      </c>
      <c r="X338" s="305">
        <f>'2026 Sum_Fall Order Form V9'!$N$238</f>
        <v>46279</v>
      </c>
      <c r="Z338" s="304">
        <f>'2026 Sum_Fall Order Form V9'!$BT$238</f>
        <v>24</v>
      </c>
    </row>
    <row r="339" spans="1:26">
      <c r="A339" s="304">
        <v>338</v>
      </c>
      <c r="C339" s="302">
        <f>'2026 Sum_Fall Order Form V9'!$F$18</f>
        <v>0</v>
      </c>
      <c r="D339" s="341" t="s">
        <v>324</v>
      </c>
      <c r="E339" s="343" t="s">
        <v>664</v>
      </c>
      <c r="F339" s="304">
        <v>29255</v>
      </c>
      <c r="G339" s="303">
        <f>'2026 Sum_Fall Order Form V9'!$Q$23</f>
        <v>0</v>
      </c>
      <c r="H339" s="303">
        <f>'2026 Sum_Fall Order Form V9'!$Q$23</f>
        <v>0</v>
      </c>
      <c r="I339" s="304">
        <f>'2026 Sum_Fall Order Form V9'!$R$238</f>
        <v>0</v>
      </c>
      <c r="K339" s="303">
        <f>'2026 Sum_Fall Order Form V9'!$T$23</f>
        <v>0</v>
      </c>
      <c r="L339" s="303">
        <f>'2026 Sum_Fall Order Form V9'!$T$23</f>
        <v>0</v>
      </c>
      <c r="M339" s="304">
        <f>'2026 Sum_Fall Order Form V9'!$U$238</f>
        <v>0</v>
      </c>
      <c r="O339" s="303">
        <f>'2026 Sum_Fall Order Form V9'!$W$23</f>
        <v>0</v>
      </c>
      <c r="P339" s="303">
        <f>'2026 Sum_Fall Order Form V9'!$W$23</f>
        <v>0</v>
      </c>
      <c r="Q339" s="304">
        <f>'2026 Sum_Fall Order Form V9'!$X$238</f>
        <v>0</v>
      </c>
      <c r="S339" s="303">
        <f>'2026 Sum_Fall Order Form V9'!$Z$23</f>
        <v>0</v>
      </c>
      <c r="T339" s="303">
        <f>'2026 Sum_Fall Order Form V9'!$Z$23</f>
        <v>0</v>
      </c>
      <c r="U339" s="304">
        <f>'2026 Sum_Fall Order Form V9'!$AA$238</f>
        <v>0</v>
      </c>
      <c r="W339" s="305"/>
      <c r="X339" s="305"/>
      <c r="Z339" s="304"/>
    </row>
    <row r="340" spans="1:26">
      <c r="A340" s="304">
        <v>339</v>
      </c>
      <c r="C340" s="302">
        <f>'2026 Sum_Fall Order Form V9'!$F$18</f>
        <v>0</v>
      </c>
      <c r="D340" s="341" t="s">
        <v>325</v>
      </c>
      <c r="E340" s="342">
        <v>1741920</v>
      </c>
      <c r="F340" s="304">
        <v>12389</v>
      </c>
      <c r="G340" s="303">
        <f>'2026 Sum_Fall Order Form V9'!$Q$23</f>
        <v>0</v>
      </c>
      <c r="H340" s="303">
        <f>'2026 Sum_Fall Order Form V9'!$Q$23</f>
        <v>0</v>
      </c>
      <c r="I340" s="304">
        <f>'2026 Sum_Fall Order Form V9'!$Q$239</f>
        <v>0</v>
      </c>
      <c r="K340" s="303">
        <f>'2026 Sum_Fall Order Form V9'!$T$23</f>
        <v>0</v>
      </c>
      <c r="L340" s="303">
        <f>'2026 Sum_Fall Order Form V9'!$T$23</f>
        <v>0</v>
      </c>
      <c r="M340" s="304">
        <f>'2026 Sum_Fall Order Form V9'!$T$239</f>
        <v>0</v>
      </c>
      <c r="O340" s="303">
        <f>'2026 Sum_Fall Order Form V9'!$W$23</f>
        <v>0</v>
      </c>
      <c r="P340" s="303">
        <f>'2026 Sum_Fall Order Form V9'!$W$23</f>
        <v>0</v>
      </c>
      <c r="Q340" s="304">
        <f>'2026 Sum_Fall Order Form V9'!$W$239</f>
        <v>0</v>
      </c>
      <c r="S340" s="303">
        <f>'2026 Sum_Fall Order Form V9'!$Z$23</f>
        <v>0</v>
      </c>
      <c r="T340" s="303">
        <f>'2026 Sum_Fall Order Form V9'!$Z$23</f>
        <v>0</v>
      </c>
      <c r="U340" s="304">
        <f>'2026 Sum_Fall Order Form V9'!$Z$239</f>
        <v>0</v>
      </c>
      <c r="W340" s="305">
        <f>'2026 Sum_Fall Order Form V9'!$K$239</f>
        <v>46244</v>
      </c>
      <c r="X340" s="305">
        <f>'2026 Sum_Fall Order Form V9'!$N$239</f>
        <v>46279</v>
      </c>
      <c r="Z340" s="304">
        <f>'2026 Sum_Fall Order Form V9'!$BT$239</f>
        <v>48</v>
      </c>
    </row>
    <row r="341" spans="1:26">
      <c r="A341" s="304">
        <v>340</v>
      </c>
      <c r="C341" s="302">
        <f>'2026 Sum_Fall Order Form V9'!$F$18</f>
        <v>0</v>
      </c>
      <c r="D341" s="341" t="s">
        <v>325</v>
      </c>
      <c r="E341" s="343" t="s">
        <v>665</v>
      </c>
      <c r="F341" s="304">
        <v>12410</v>
      </c>
      <c r="G341" s="303">
        <f>'2026 Sum_Fall Order Form V9'!$Q$23</f>
        <v>0</v>
      </c>
      <c r="H341" s="303">
        <f>'2026 Sum_Fall Order Form V9'!$Q$23</f>
        <v>0</v>
      </c>
      <c r="I341" s="304">
        <f>'2026 Sum_Fall Order Form V9'!$R$239</f>
        <v>0</v>
      </c>
      <c r="K341" s="303">
        <f>'2026 Sum_Fall Order Form V9'!$T$23</f>
        <v>0</v>
      </c>
      <c r="L341" s="303">
        <f>'2026 Sum_Fall Order Form V9'!$T$23</f>
        <v>0</v>
      </c>
      <c r="M341" s="304">
        <f>'2026 Sum_Fall Order Form V9'!$U$239</f>
        <v>0</v>
      </c>
      <c r="O341" s="303">
        <f>'2026 Sum_Fall Order Form V9'!$W$23</f>
        <v>0</v>
      </c>
      <c r="P341" s="303">
        <f>'2026 Sum_Fall Order Form V9'!$W$23</f>
        <v>0</v>
      </c>
      <c r="Q341" s="304">
        <f>'2026 Sum_Fall Order Form V9'!$X$239</f>
        <v>0</v>
      </c>
      <c r="S341" s="303">
        <f>'2026 Sum_Fall Order Form V9'!$Z$23</f>
        <v>0</v>
      </c>
      <c r="T341" s="303">
        <f>'2026 Sum_Fall Order Form V9'!$Z$23</f>
        <v>0</v>
      </c>
      <c r="U341" s="304">
        <f>'2026 Sum_Fall Order Form V9'!$AA$239</f>
        <v>0</v>
      </c>
      <c r="W341" s="305"/>
      <c r="X341" s="305"/>
      <c r="Z341" s="304"/>
    </row>
    <row r="342" spans="1:26">
      <c r="A342" s="304">
        <v>341</v>
      </c>
      <c r="C342" s="302">
        <f>'2026 Sum_Fall Order Form V9'!$F$18</f>
        <v>0</v>
      </c>
      <c r="D342" s="341" t="s">
        <v>326</v>
      </c>
      <c r="E342" s="342">
        <v>1742140</v>
      </c>
      <c r="F342" s="304">
        <v>28304</v>
      </c>
      <c r="G342" s="303">
        <f>'2026 Sum_Fall Order Form V9'!$Q$23</f>
        <v>0</v>
      </c>
      <c r="H342" s="303">
        <f>'2026 Sum_Fall Order Form V9'!$Q$23</f>
        <v>0</v>
      </c>
      <c r="I342" s="304">
        <f>'2026 Sum_Fall Order Form V9'!$Q$240</f>
        <v>0</v>
      </c>
      <c r="J342" s="304"/>
      <c r="K342" s="303">
        <f>'2026 Sum_Fall Order Form V9'!$T$23</f>
        <v>0</v>
      </c>
      <c r="L342" s="303">
        <f>'2026 Sum_Fall Order Form V9'!$T$23</f>
        <v>0</v>
      </c>
      <c r="M342" s="304">
        <f>'2026 Sum_Fall Order Form V9'!$T$240</f>
        <v>0</v>
      </c>
      <c r="N342" s="304"/>
      <c r="O342" s="303">
        <f>'2026 Sum_Fall Order Form V9'!$W$23</f>
        <v>0</v>
      </c>
      <c r="P342" s="303">
        <f>'2026 Sum_Fall Order Form V9'!$W$23</f>
        <v>0</v>
      </c>
      <c r="Q342" s="304">
        <f>'2026 Sum_Fall Order Form V9'!$W$240</f>
        <v>0</v>
      </c>
      <c r="R342" s="304"/>
      <c r="S342" s="303">
        <f>'2026 Sum_Fall Order Form V9'!$Z$23</f>
        <v>0</v>
      </c>
      <c r="T342" s="303">
        <f>'2026 Sum_Fall Order Form V9'!$Z$23</f>
        <v>0</v>
      </c>
      <c r="U342" s="304">
        <f>'2026 Sum_Fall Order Form V9'!$Z$240</f>
        <v>0</v>
      </c>
      <c r="V342" s="304"/>
      <c r="W342" s="305">
        <f>'2026 Sum_Fall Order Form V9'!$K$240</f>
        <v>46244</v>
      </c>
      <c r="X342" s="305">
        <f>'2026 Sum_Fall Order Form V9'!$N$240</f>
        <v>46279</v>
      </c>
      <c r="Y342" s="311"/>
      <c r="Z342" s="304">
        <f>'2026 Sum_Fall Order Form V9'!$BT$240</f>
        <v>125</v>
      </c>
    </row>
    <row r="343" spans="1:26">
      <c r="A343" s="304">
        <v>342</v>
      </c>
      <c r="C343" s="302">
        <f>'2026 Sum_Fall Order Form V9'!$F$18</f>
        <v>0</v>
      </c>
      <c r="D343" s="341" t="s">
        <v>326</v>
      </c>
      <c r="E343" s="343" t="s">
        <v>666</v>
      </c>
      <c r="F343" s="304">
        <v>28381</v>
      </c>
      <c r="G343" s="303">
        <f>'2026 Sum_Fall Order Form V9'!$Q$23</f>
        <v>0</v>
      </c>
      <c r="H343" s="303">
        <f>'2026 Sum_Fall Order Form V9'!$Q$23</f>
        <v>0</v>
      </c>
      <c r="I343" s="304">
        <f>'2026 Sum_Fall Order Form V9'!$R$240</f>
        <v>0</v>
      </c>
      <c r="J343" s="304"/>
      <c r="K343" s="303">
        <f>'2026 Sum_Fall Order Form V9'!$T$23</f>
        <v>0</v>
      </c>
      <c r="L343" s="303">
        <f>'2026 Sum_Fall Order Form V9'!$T$23</f>
        <v>0</v>
      </c>
      <c r="M343" s="304">
        <f>'2026 Sum_Fall Order Form V9'!$U$240</f>
        <v>0</v>
      </c>
      <c r="N343" s="304"/>
      <c r="O343" s="303">
        <f>'2026 Sum_Fall Order Form V9'!$W$23</f>
        <v>0</v>
      </c>
      <c r="P343" s="303">
        <f>'2026 Sum_Fall Order Form V9'!$W$23</f>
        <v>0</v>
      </c>
      <c r="Q343" s="304">
        <f>'2026 Sum_Fall Order Form V9'!$X$240</f>
        <v>0</v>
      </c>
      <c r="R343" s="304"/>
      <c r="S343" s="303">
        <f>'2026 Sum_Fall Order Form V9'!$Z$23</f>
        <v>0</v>
      </c>
      <c r="T343" s="303">
        <f>'2026 Sum_Fall Order Form V9'!$Z$23</f>
        <v>0</v>
      </c>
      <c r="U343" s="304">
        <f>'2026 Sum_Fall Order Form V9'!$AA$240</f>
        <v>0</v>
      </c>
      <c r="V343" s="304"/>
      <c r="W343" s="305"/>
      <c r="X343" s="305"/>
      <c r="Y343" s="311"/>
      <c r="Z343" s="304"/>
    </row>
    <row r="344" spans="1:26">
      <c r="A344" s="304">
        <v>343</v>
      </c>
      <c r="C344" s="302">
        <f>'2026 Sum_Fall Order Form V9'!$F$18</f>
        <v>0</v>
      </c>
      <c r="D344" s="341" t="s">
        <v>327</v>
      </c>
      <c r="E344" s="342">
        <v>1742400</v>
      </c>
      <c r="F344" s="304">
        <v>29191</v>
      </c>
      <c r="G344" s="303">
        <f>'2026 Sum_Fall Order Form V9'!$Q$23</f>
        <v>0</v>
      </c>
      <c r="H344" s="303">
        <f>'2026 Sum_Fall Order Form V9'!$Q$23</f>
        <v>0</v>
      </c>
      <c r="I344" s="304">
        <f>'2026 Sum_Fall Order Form V9'!$Q$241</f>
        <v>0</v>
      </c>
      <c r="J344" s="304"/>
      <c r="K344" s="303">
        <f>'2026 Sum_Fall Order Form V9'!$T$23</f>
        <v>0</v>
      </c>
      <c r="L344" s="303">
        <f>'2026 Sum_Fall Order Form V9'!$T$23</f>
        <v>0</v>
      </c>
      <c r="M344" s="304">
        <f>'2026 Sum_Fall Order Form V9'!$T$241</f>
        <v>0</v>
      </c>
      <c r="N344" s="304"/>
      <c r="O344" s="303">
        <f>'2026 Sum_Fall Order Form V9'!$W$23</f>
        <v>0</v>
      </c>
      <c r="P344" s="303">
        <f>'2026 Sum_Fall Order Form V9'!$W$23</f>
        <v>0</v>
      </c>
      <c r="Q344" s="304">
        <f>'2026 Sum_Fall Order Form V9'!$W$241</f>
        <v>0</v>
      </c>
      <c r="R344" s="304"/>
      <c r="S344" s="303">
        <f>'2026 Sum_Fall Order Form V9'!$Z$23</f>
        <v>0</v>
      </c>
      <c r="T344" s="303">
        <f>'2026 Sum_Fall Order Form V9'!$Z$23</f>
        <v>0</v>
      </c>
      <c r="U344" s="304">
        <f>'2026 Sum_Fall Order Form V9'!$Z$241</f>
        <v>0</v>
      </c>
      <c r="V344" s="304"/>
      <c r="W344" s="305">
        <f>'2026 Sum_Fall Order Form V9'!$K$241</f>
        <v>46244</v>
      </c>
      <c r="X344" s="305">
        <f>'2026 Sum_Fall Order Form V9'!$N$241</f>
        <v>46279</v>
      </c>
      <c r="Y344" s="311"/>
      <c r="Z344" s="304">
        <f>'2026 Sum_Fall Order Form V9'!$BT$241</f>
        <v>20</v>
      </c>
    </row>
    <row r="345" spans="1:26">
      <c r="A345" s="304">
        <v>344</v>
      </c>
      <c r="C345" s="302">
        <f>'2026 Sum_Fall Order Form V9'!$F$18</f>
        <v>0</v>
      </c>
      <c r="D345" s="341" t="s">
        <v>327</v>
      </c>
      <c r="E345" s="343" t="s">
        <v>667</v>
      </c>
      <c r="F345" s="304">
        <v>29256</v>
      </c>
      <c r="G345" s="303">
        <f>'2026 Sum_Fall Order Form V9'!$Q$23</f>
        <v>0</v>
      </c>
      <c r="H345" s="303">
        <f>'2026 Sum_Fall Order Form V9'!$Q$23</f>
        <v>0</v>
      </c>
      <c r="I345" s="304">
        <f>'2026 Sum_Fall Order Form V9'!$R$241</f>
        <v>0</v>
      </c>
      <c r="J345" s="304"/>
      <c r="K345" s="303">
        <f>'2026 Sum_Fall Order Form V9'!$T$23</f>
        <v>0</v>
      </c>
      <c r="L345" s="303">
        <f>'2026 Sum_Fall Order Form V9'!$T$23</f>
        <v>0</v>
      </c>
      <c r="M345" s="304">
        <f>'2026 Sum_Fall Order Form V9'!$U$241</f>
        <v>0</v>
      </c>
      <c r="N345" s="304"/>
      <c r="O345" s="303">
        <f>'2026 Sum_Fall Order Form V9'!$W$23</f>
        <v>0</v>
      </c>
      <c r="P345" s="303">
        <f>'2026 Sum_Fall Order Form V9'!$W$23</f>
        <v>0</v>
      </c>
      <c r="Q345" s="304">
        <f>'2026 Sum_Fall Order Form V9'!$X$241</f>
        <v>0</v>
      </c>
      <c r="R345" s="304"/>
      <c r="S345" s="303">
        <f>'2026 Sum_Fall Order Form V9'!$Z$23</f>
        <v>0</v>
      </c>
      <c r="T345" s="303">
        <f>'2026 Sum_Fall Order Form V9'!$Z$23</f>
        <v>0</v>
      </c>
      <c r="U345" s="304">
        <f>'2026 Sum_Fall Order Form V9'!$AA$241</f>
        <v>0</v>
      </c>
      <c r="V345" s="304"/>
      <c r="W345" s="305"/>
      <c r="X345" s="305"/>
      <c r="Y345" s="311"/>
      <c r="Z345" s="304"/>
    </row>
    <row r="346" spans="1:26">
      <c r="A346" s="304">
        <v>345</v>
      </c>
      <c r="C346" s="302">
        <f>'2026 Sum_Fall Order Form V9'!$F$18</f>
        <v>0</v>
      </c>
      <c r="D346" s="225" t="s">
        <v>329</v>
      </c>
      <c r="E346" s="342">
        <v>1748250</v>
      </c>
      <c r="F346" s="304">
        <v>5343</v>
      </c>
      <c r="G346" s="303">
        <f>'2026 Sum_Fall Order Form V9'!$Q$23</f>
        <v>0</v>
      </c>
      <c r="H346" s="303">
        <f>'2026 Sum_Fall Order Form V9'!$Q$23</f>
        <v>0</v>
      </c>
      <c r="I346" s="304">
        <f>'2026 Sum_Fall Order Form V9'!$Q$243</f>
        <v>0</v>
      </c>
      <c r="J346" s="304"/>
      <c r="K346" s="303">
        <f>'2026 Sum_Fall Order Form V9'!$T$23</f>
        <v>0</v>
      </c>
      <c r="L346" s="303">
        <f>'2026 Sum_Fall Order Form V9'!$T$23</f>
        <v>0</v>
      </c>
      <c r="M346" s="304">
        <f>'2026 Sum_Fall Order Form V9'!$T$243</f>
        <v>0</v>
      </c>
      <c r="N346" s="304"/>
      <c r="O346" s="303">
        <f>'2026 Sum_Fall Order Form V9'!$W$23</f>
        <v>0</v>
      </c>
      <c r="P346" s="303">
        <f>'2026 Sum_Fall Order Form V9'!$W$23</f>
        <v>0</v>
      </c>
      <c r="Q346" s="304">
        <f>'2026 Sum_Fall Order Form V9'!$W$243</f>
        <v>0</v>
      </c>
      <c r="R346" s="304"/>
      <c r="S346" s="303">
        <f>'2026 Sum_Fall Order Form V9'!$Z$23</f>
        <v>0</v>
      </c>
      <c r="T346" s="303">
        <f>'2026 Sum_Fall Order Form V9'!$Z$23</f>
        <v>0</v>
      </c>
      <c r="U346" s="304">
        <f>'2026 Sum_Fall Order Form V9'!$Z$243</f>
        <v>0</v>
      </c>
      <c r="V346" s="304"/>
      <c r="W346" s="305">
        <f>'2026 Sum_Fall Order Form V9'!$K$243</f>
        <v>46251</v>
      </c>
      <c r="X346" s="305">
        <f>'2026 Sum_Fall Order Form V9'!$N$243</f>
        <v>46279</v>
      </c>
      <c r="Y346" s="311"/>
      <c r="Z346" s="304">
        <f>'2026 Sum_Fall Order Form V9'!$BT$243</f>
        <v>56</v>
      </c>
    </row>
    <row r="347" spans="1:26">
      <c r="A347" s="304">
        <v>346</v>
      </c>
      <c r="C347" s="302">
        <f>'2026 Sum_Fall Order Form V9'!$F$18</f>
        <v>0</v>
      </c>
      <c r="D347" s="225" t="s">
        <v>329</v>
      </c>
      <c r="E347" s="343" t="s">
        <v>668</v>
      </c>
      <c r="F347" s="304">
        <v>5846</v>
      </c>
      <c r="G347" s="303">
        <f>'2026 Sum_Fall Order Form V9'!$Q$23</f>
        <v>0</v>
      </c>
      <c r="H347" s="303">
        <f>'2026 Sum_Fall Order Form V9'!$Q$23</f>
        <v>0</v>
      </c>
      <c r="I347" s="304">
        <f>'2026 Sum_Fall Order Form V9'!$R$243</f>
        <v>0</v>
      </c>
      <c r="J347" s="304"/>
      <c r="K347" s="303">
        <f>'2026 Sum_Fall Order Form V9'!$T$23</f>
        <v>0</v>
      </c>
      <c r="L347" s="303">
        <f>'2026 Sum_Fall Order Form V9'!$T$23</f>
        <v>0</v>
      </c>
      <c r="M347" s="304">
        <f>'2026 Sum_Fall Order Form V9'!$U$243</f>
        <v>0</v>
      </c>
      <c r="N347" s="304"/>
      <c r="O347" s="303">
        <f>'2026 Sum_Fall Order Form V9'!$W$23</f>
        <v>0</v>
      </c>
      <c r="P347" s="303">
        <f>'2026 Sum_Fall Order Form V9'!$W$23</f>
        <v>0</v>
      </c>
      <c r="Q347" s="304">
        <f>'2026 Sum_Fall Order Form V9'!$X$243</f>
        <v>0</v>
      </c>
      <c r="R347" s="304"/>
      <c r="S347" s="303">
        <f>'2026 Sum_Fall Order Form V9'!$Z$23</f>
        <v>0</v>
      </c>
      <c r="T347" s="303">
        <f>'2026 Sum_Fall Order Form V9'!$Z$23</f>
        <v>0</v>
      </c>
      <c r="U347" s="304">
        <f>'2026 Sum_Fall Order Form V9'!$AA$243</f>
        <v>0</v>
      </c>
      <c r="V347" s="304"/>
      <c r="W347" s="305"/>
      <c r="X347" s="305"/>
      <c r="Y347" s="311"/>
      <c r="Z347" s="304"/>
    </row>
    <row r="348" spans="1:26">
      <c r="A348" s="304">
        <v>347</v>
      </c>
      <c r="C348" s="302">
        <f>'2026 Sum_Fall Order Form V9'!$F$18</f>
        <v>0</v>
      </c>
      <c r="D348" s="340" t="s">
        <v>329</v>
      </c>
      <c r="E348" s="342">
        <v>1748257</v>
      </c>
      <c r="F348" s="304">
        <v>5461</v>
      </c>
      <c r="G348" s="303">
        <f>'2026 Sum_Fall Order Form V9'!$Q$23</f>
        <v>0</v>
      </c>
      <c r="H348" s="303">
        <f>'2026 Sum_Fall Order Form V9'!$Q$23</f>
        <v>0</v>
      </c>
      <c r="I348" s="304">
        <f>'2026 Sum_Fall Order Form V9'!$Q$244</f>
        <v>0</v>
      </c>
      <c r="J348" s="304"/>
      <c r="K348" s="303">
        <f>'2026 Sum_Fall Order Form V9'!$T$23</f>
        <v>0</v>
      </c>
      <c r="L348" s="303">
        <f>'2026 Sum_Fall Order Form V9'!$T$23</f>
        <v>0</v>
      </c>
      <c r="M348" s="304">
        <f>'2026 Sum_Fall Order Form V9'!$T$244</f>
        <v>0</v>
      </c>
      <c r="N348" s="304"/>
      <c r="O348" s="303">
        <f>'2026 Sum_Fall Order Form V9'!$W$23</f>
        <v>0</v>
      </c>
      <c r="P348" s="303">
        <f>'2026 Sum_Fall Order Form V9'!$W$23</f>
        <v>0</v>
      </c>
      <c r="Q348" s="304">
        <f>'2026 Sum_Fall Order Form V9'!$W$244</f>
        <v>0</v>
      </c>
      <c r="R348" s="304"/>
      <c r="S348" s="303">
        <f>'2026 Sum_Fall Order Form V9'!$Z$23</f>
        <v>0</v>
      </c>
      <c r="T348" s="303">
        <f>'2026 Sum_Fall Order Form V9'!$Z$23</f>
        <v>0</v>
      </c>
      <c r="U348" s="304">
        <f>'2026 Sum_Fall Order Form V9'!$Z$244</f>
        <v>0</v>
      </c>
      <c r="V348" s="304"/>
      <c r="W348" s="305">
        <f>'2026 Sum_Fall Order Form V9'!$K$244</f>
        <v>46251</v>
      </c>
      <c r="X348" s="305">
        <f>'2026 Sum_Fall Order Form V9'!$N$244</f>
        <v>46279</v>
      </c>
      <c r="Y348" s="311"/>
      <c r="Z348" s="304">
        <f>'2026 Sum_Fall Order Form V9'!$BT$244</f>
        <v>2</v>
      </c>
    </row>
    <row r="349" spans="1:26">
      <c r="A349" s="304">
        <v>348</v>
      </c>
      <c r="C349" s="302">
        <f>'2026 Sum_Fall Order Form V9'!$F$18</f>
        <v>0</v>
      </c>
      <c r="D349" s="340" t="s">
        <v>329</v>
      </c>
      <c r="E349" s="343" t="s">
        <v>669</v>
      </c>
      <c r="F349" s="304">
        <v>5916</v>
      </c>
      <c r="G349" s="303">
        <f>'2026 Sum_Fall Order Form V9'!$Q$23</f>
        <v>0</v>
      </c>
      <c r="H349" s="303">
        <f>'2026 Sum_Fall Order Form V9'!$Q$23</f>
        <v>0</v>
      </c>
      <c r="I349" s="304">
        <f>'2026 Sum_Fall Order Form V9'!$R$244</f>
        <v>0</v>
      </c>
      <c r="J349" s="304"/>
      <c r="K349" s="303">
        <f>'2026 Sum_Fall Order Form V9'!$T$23</f>
        <v>0</v>
      </c>
      <c r="L349" s="303">
        <f>'2026 Sum_Fall Order Form V9'!$T$23</f>
        <v>0</v>
      </c>
      <c r="M349" s="304">
        <f>'2026 Sum_Fall Order Form V9'!$U$244</f>
        <v>0</v>
      </c>
      <c r="N349" s="304"/>
      <c r="O349" s="303">
        <f>'2026 Sum_Fall Order Form V9'!$W$23</f>
        <v>0</v>
      </c>
      <c r="P349" s="303">
        <f>'2026 Sum_Fall Order Form V9'!$W$23</f>
        <v>0</v>
      </c>
      <c r="Q349" s="304">
        <f>'2026 Sum_Fall Order Form V9'!$X$244</f>
        <v>0</v>
      </c>
      <c r="R349" s="304"/>
      <c r="S349" s="303">
        <f>'2026 Sum_Fall Order Form V9'!$Z$23</f>
        <v>0</v>
      </c>
      <c r="T349" s="303">
        <f>'2026 Sum_Fall Order Form V9'!$Z$23</f>
        <v>0</v>
      </c>
      <c r="U349" s="304">
        <f>'2026 Sum_Fall Order Form V9'!$AA$244</f>
        <v>0</v>
      </c>
      <c r="V349" s="304"/>
      <c r="W349" s="305"/>
      <c r="X349" s="305"/>
      <c r="Y349" s="311"/>
      <c r="Z349" s="304"/>
    </row>
    <row r="350" spans="1:26">
      <c r="A350" s="304">
        <v>349</v>
      </c>
      <c r="C350" s="302">
        <f>'2026 Sum_Fall Order Form V9'!$F$18</f>
        <v>0</v>
      </c>
      <c r="D350" s="340" t="s">
        <v>330</v>
      </c>
      <c r="E350" s="342">
        <v>1748220</v>
      </c>
      <c r="F350" s="304">
        <v>5344</v>
      </c>
      <c r="G350" s="303">
        <f>'2026 Sum_Fall Order Form V9'!$Q$23</f>
        <v>0</v>
      </c>
      <c r="H350" s="303">
        <f>'2026 Sum_Fall Order Form V9'!$Q$23</f>
        <v>0</v>
      </c>
      <c r="I350" s="304">
        <f>'2026 Sum_Fall Order Form V9'!$Q$245</f>
        <v>0</v>
      </c>
      <c r="J350" s="304"/>
      <c r="K350" s="303">
        <f>'2026 Sum_Fall Order Form V9'!$T$23</f>
        <v>0</v>
      </c>
      <c r="L350" s="303">
        <f>'2026 Sum_Fall Order Form V9'!$T$23</f>
        <v>0</v>
      </c>
      <c r="M350" s="304">
        <f>'2026 Sum_Fall Order Form V9'!$T$245</f>
        <v>0</v>
      </c>
      <c r="N350" s="304"/>
      <c r="O350" s="303">
        <f>'2026 Sum_Fall Order Form V9'!$W$23</f>
        <v>0</v>
      </c>
      <c r="P350" s="303">
        <f>'2026 Sum_Fall Order Form V9'!$W$23</f>
        <v>0</v>
      </c>
      <c r="Q350" s="304">
        <f>'2026 Sum_Fall Order Form V9'!$W$245</f>
        <v>0</v>
      </c>
      <c r="R350" s="304"/>
      <c r="S350" s="303">
        <f>'2026 Sum_Fall Order Form V9'!$Z$23</f>
        <v>0</v>
      </c>
      <c r="T350" s="303">
        <f>'2026 Sum_Fall Order Form V9'!$Z$23</f>
        <v>0</v>
      </c>
      <c r="U350" s="304">
        <f>'2026 Sum_Fall Order Form V9'!$Z$245</f>
        <v>0</v>
      </c>
      <c r="V350" s="304"/>
      <c r="W350" s="305">
        <f>'2026 Sum_Fall Order Form V9'!$K$245</f>
        <v>46251</v>
      </c>
      <c r="X350" s="305">
        <f>'2026 Sum_Fall Order Form V9'!$N$245</f>
        <v>46279</v>
      </c>
      <c r="Y350" s="311"/>
      <c r="Z350" s="304" t="str">
        <f>'2026 Sum_Fall Order Form V9'!$BT$245</f>
        <v>S/O</v>
      </c>
    </row>
    <row r="351" spans="1:26">
      <c r="A351" s="304">
        <v>350</v>
      </c>
      <c r="C351" s="302">
        <f>'2026 Sum_Fall Order Form V9'!$F$18</f>
        <v>0</v>
      </c>
      <c r="D351" s="340" t="s">
        <v>330</v>
      </c>
      <c r="E351" s="343" t="s">
        <v>670</v>
      </c>
      <c r="F351" s="304">
        <v>5845</v>
      </c>
      <c r="G351" s="303">
        <f>'2026 Sum_Fall Order Form V9'!$Q$23</f>
        <v>0</v>
      </c>
      <c r="H351" s="303">
        <f>'2026 Sum_Fall Order Form V9'!$Q$23</f>
        <v>0</v>
      </c>
      <c r="I351" s="304">
        <f>'2026 Sum_Fall Order Form V9'!$R$245</f>
        <v>0</v>
      </c>
      <c r="J351" s="304"/>
      <c r="K351" s="303">
        <f>'2026 Sum_Fall Order Form V9'!$T$23</f>
        <v>0</v>
      </c>
      <c r="L351" s="303">
        <f>'2026 Sum_Fall Order Form V9'!$T$23</f>
        <v>0</v>
      </c>
      <c r="M351" s="304">
        <f>'2026 Sum_Fall Order Form V9'!$U$245</f>
        <v>0</v>
      </c>
      <c r="N351" s="304"/>
      <c r="O351" s="303">
        <f>'2026 Sum_Fall Order Form V9'!$W$23</f>
        <v>0</v>
      </c>
      <c r="P351" s="303">
        <f>'2026 Sum_Fall Order Form V9'!$W$23</f>
        <v>0</v>
      </c>
      <c r="Q351" s="304">
        <f>'2026 Sum_Fall Order Form V9'!$X$245</f>
        <v>0</v>
      </c>
      <c r="R351" s="304"/>
      <c r="S351" s="303">
        <f>'2026 Sum_Fall Order Form V9'!$Z$23</f>
        <v>0</v>
      </c>
      <c r="T351" s="303">
        <f>'2026 Sum_Fall Order Form V9'!$Z$23</f>
        <v>0</v>
      </c>
      <c r="U351" s="304">
        <f>'2026 Sum_Fall Order Form V9'!$AA$245</f>
        <v>0</v>
      </c>
      <c r="V351" s="304"/>
      <c r="W351" s="305"/>
      <c r="X351" s="305"/>
      <c r="Y351" s="311"/>
      <c r="Z351" s="304"/>
    </row>
    <row r="352" spans="1:26">
      <c r="A352" s="304">
        <v>351</v>
      </c>
      <c r="C352" s="302">
        <f>'2026 Sum_Fall Order Form V9'!$F$18</f>
        <v>0</v>
      </c>
      <c r="D352" s="225" t="s">
        <v>332</v>
      </c>
      <c r="E352" s="344">
        <v>1750227</v>
      </c>
      <c r="F352" s="304">
        <v>28291</v>
      </c>
      <c r="G352" s="303">
        <f>'2026 Sum_Fall Order Form V9'!$Q$23</f>
        <v>0</v>
      </c>
      <c r="H352" s="303">
        <f>'2026 Sum_Fall Order Form V9'!$Q$23</f>
        <v>0</v>
      </c>
      <c r="I352" s="304">
        <f>'2026 Sum_Fall Order Form V9'!$Q$247</f>
        <v>0</v>
      </c>
      <c r="J352" s="304"/>
      <c r="K352" s="303">
        <f>'2026 Sum_Fall Order Form V9'!$T$23</f>
        <v>0</v>
      </c>
      <c r="L352" s="303">
        <f>'2026 Sum_Fall Order Form V9'!$T$23</f>
        <v>0</v>
      </c>
      <c r="M352" s="304">
        <f>'2026 Sum_Fall Order Form V9'!$T$247</f>
        <v>0</v>
      </c>
      <c r="N352" s="304"/>
      <c r="O352" s="303">
        <f>'2026 Sum_Fall Order Form V9'!$W$23</f>
        <v>0</v>
      </c>
      <c r="P352" s="303">
        <f>'2026 Sum_Fall Order Form V9'!$W$23</f>
        <v>0</v>
      </c>
      <c r="Q352" s="304">
        <f>'2026 Sum_Fall Order Form V9'!$W$247</f>
        <v>0</v>
      </c>
      <c r="R352" s="304"/>
      <c r="S352" s="303">
        <f>'2026 Sum_Fall Order Form V9'!$Z$23</f>
        <v>0</v>
      </c>
      <c r="T352" s="303">
        <f>'2026 Sum_Fall Order Form V9'!$Z$23</f>
        <v>0</v>
      </c>
      <c r="U352" s="304">
        <f>'2026 Sum_Fall Order Form V9'!$Z$247</f>
        <v>0</v>
      </c>
      <c r="V352" s="304"/>
      <c r="W352" s="305">
        <f>'2026 Sum_Fall Order Form V9'!$K$247</f>
        <v>46174</v>
      </c>
      <c r="X352" s="305">
        <f>'2026 Sum_Fall Order Form V9'!$N$247</f>
        <v>46209</v>
      </c>
      <c r="Z352" s="304">
        <f>'2026 Sum_Fall Order Form V9'!$BT$247</f>
        <v>12</v>
      </c>
    </row>
    <row r="353" spans="1:26">
      <c r="A353" s="304">
        <v>352</v>
      </c>
      <c r="C353" s="302">
        <f>'2026 Sum_Fall Order Form V9'!$F$18</f>
        <v>0</v>
      </c>
      <c r="D353" s="225" t="s">
        <v>332</v>
      </c>
      <c r="E353" s="343" t="s">
        <v>671</v>
      </c>
      <c r="F353" s="304">
        <v>28366</v>
      </c>
      <c r="G353" s="303">
        <f>'2026 Sum_Fall Order Form V9'!$Q$23</f>
        <v>0</v>
      </c>
      <c r="H353" s="303">
        <f>'2026 Sum_Fall Order Form V9'!$Q$23</f>
        <v>0</v>
      </c>
      <c r="I353" s="304">
        <f>'2026 Sum_Fall Order Form V9'!$R$247</f>
        <v>0</v>
      </c>
      <c r="J353" s="304"/>
      <c r="K353" s="303">
        <f>'2026 Sum_Fall Order Form V9'!$T$23</f>
        <v>0</v>
      </c>
      <c r="L353" s="303">
        <f>'2026 Sum_Fall Order Form V9'!$T$23</f>
        <v>0</v>
      </c>
      <c r="M353" s="304">
        <f>'2026 Sum_Fall Order Form V9'!$U$247</f>
        <v>0</v>
      </c>
      <c r="N353" s="304"/>
      <c r="O353" s="303">
        <f>'2026 Sum_Fall Order Form V9'!$W$23</f>
        <v>0</v>
      </c>
      <c r="P353" s="303">
        <f>'2026 Sum_Fall Order Form V9'!$W$23</f>
        <v>0</v>
      </c>
      <c r="Q353" s="304">
        <f>'2026 Sum_Fall Order Form V9'!$X$247</f>
        <v>0</v>
      </c>
      <c r="R353" s="304"/>
      <c r="S353" s="303">
        <f>'2026 Sum_Fall Order Form V9'!$Z$23</f>
        <v>0</v>
      </c>
      <c r="T353" s="303">
        <f>'2026 Sum_Fall Order Form V9'!$Z$23</f>
        <v>0</v>
      </c>
      <c r="U353" s="304">
        <f>'2026 Sum_Fall Order Form V9'!$AA$247</f>
        <v>0</v>
      </c>
      <c r="V353" s="304"/>
      <c r="W353" s="305"/>
      <c r="X353" s="305"/>
      <c r="Z353" s="304"/>
    </row>
    <row r="354" spans="1:26">
      <c r="A354" s="304">
        <v>353</v>
      </c>
      <c r="C354" s="302">
        <f>'2026 Sum_Fall Order Form V9'!$F$18</f>
        <v>0</v>
      </c>
      <c r="D354" s="225" t="s">
        <v>334</v>
      </c>
      <c r="E354" s="344">
        <v>1750377</v>
      </c>
      <c r="F354" s="304">
        <v>18171</v>
      </c>
      <c r="G354" s="303">
        <f>'2026 Sum_Fall Order Form V9'!$Q$23</f>
        <v>0</v>
      </c>
      <c r="H354" s="303">
        <f>'2026 Sum_Fall Order Form V9'!$Q$23</f>
        <v>0</v>
      </c>
      <c r="I354" s="304">
        <f>'2026 Sum_Fall Order Form V9'!$Q$248</f>
        <v>0</v>
      </c>
      <c r="J354" s="304"/>
      <c r="K354" s="303">
        <f>'2026 Sum_Fall Order Form V9'!$T$23</f>
        <v>0</v>
      </c>
      <c r="L354" s="303">
        <f>'2026 Sum_Fall Order Form V9'!$T$23</f>
        <v>0</v>
      </c>
      <c r="M354" s="304">
        <f>'2026 Sum_Fall Order Form V9'!$T$248</f>
        <v>0</v>
      </c>
      <c r="N354" s="304"/>
      <c r="O354" s="303">
        <f>'2026 Sum_Fall Order Form V9'!$W$23</f>
        <v>0</v>
      </c>
      <c r="P354" s="303">
        <f>'2026 Sum_Fall Order Form V9'!$W$23</f>
        <v>0</v>
      </c>
      <c r="Q354" s="304">
        <f>'2026 Sum_Fall Order Form V9'!$W$248</f>
        <v>0</v>
      </c>
      <c r="R354" s="304"/>
      <c r="S354" s="303">
        <f>'2026 Sum_Fall Order Form V9'!$Z$23</f>
        <v>0</v>
      </c>
      <c r="T354" s="303">
        <f>'2026 Sum_Fall Order Form V9'!$Z$23</f>
        <v>0</v>
      </c>
      <c r="U354" s="304">
        <f>'2026 Sum_Fall Order Form V9'!$Z$248</f>
        <v>0</v>
      </c>
      <c r="V354" s="304"/>
      <c r="W354" s="305">
        <f>'2026 Sum_Fall Order Form V9'!$K$248</f>
        <v>46174</v>
      </c>
      <c r="X354" s="305">
        <f>'2026 Sum_Fall Order Form V9'!$N$248</f>
        <v>46209</v>
      </c>
      <c r="Z354" s="304">
        <f>'2026 Sum_Fall Order Form V9'!$BT$248</f>
        <v>49</v>
      </c>
    </row>
    <row r="355" spans="1:26">
      <c r="A355" s="304">
        <v>354</v>
      </c>
      <c r="C355" s="302">
        <f>'2026 Sum_Fall Order Form V9'!$F$18</f>
        <v>0</v>
      </c>
      <c r="D355" s="225" t="s">
        <v>334</v>
      </c>
      <c r="E355" s="343" t="s">
        <v>672</v>
      </c>
      <c r="F355" s="304">
        <v>18172</v>
      </c>
      <c r="G355" s="303">
        <f>'2026 Sum_Fall Order Form V9'!$Q$23</f>
        <v>0</v>
      </c>
      <c r="H355" s="303">
        <f>'2026 Sum_Fall Order Form V9'!$Q$23</f>
        <v>0</v>
      </c>
      <c r="I355" s="304">
        <f>'2026 Sum_Fall Order Form V9'!$R$248</f>
        <v>0</v>
      </c>
      <c r="J355" s="304"/>
      <c r="K355" s="303">
        <f>'2026 Sum_Fall Order Form V9'!$T$23</f>
        <v>0</v>
      </c>
      <c r="L355" s="303">
        <f>'2026 Sum_Fall Order Form V9'!$T$23</f>
        <v>0</v>
      </c>
      <c r="M355" s="304">
        <f>'2026 Sum_Fall Order Form V9'!$U$248</f>
        <v>0</v>
      </c>
      <c r="N355" s="304"/>
      <c r="O355" s="303">
        <f>'2026 Sum_Fall Order Form V9'!$W$23</f>
        <v>0</v>
      </c>
      <c r="P355" s="303">
        <f>'2026 Sum_Fall Order Form V9'!$W$23</f>
        <v>0</v>
      </c>
      <c r="Q355" s="304">
        <f>'2026 Sum_Fall Order Form V9'!$X$248</f>
        <v>0</v>
      </c>
      <c r="R355" s="304"/>
      <c r="S355" s="303">
        <f>'2026 Sum_Fall Order Form V9'!$Z$23</f>
        <v>0</v>
      </c>
      <c r="T355" s="303">
        <f>'2026 Sum_Fall Order Form V9'!$Z$23</f>
        <v>0</v>
      </c>
      <c r="U355" s="304">
        <f>'2026 Sum_Fall Order Form V9'!$AA$248</f>
        <v>0</v>
      </c>
      <c r="V355" s="304"/>
      <c r="W355" s="305"/>
      <c r="X355" s="305"/>
      <c r="Z355" s="304"/>
    </row>
    <row r="356" spans="1:26">
      <c r="A356" s="304">
        <v>355</v>
      </c>
      <c r="C356" s="302">
        <f>'2026 Sum_Fall Order Form V9'!$F$18</f>
        <v>0</v>
      </c>
      <c r="D356" s="225" t="s">
        <v>336</v>
      </c>
      <c r="E356" s="344">
        <v>1750317</v>
      </c>
      <c r="F356" s="304">
        <v>21291</v>
      </c>
      <c r="G356" s="303">
        <f>'2026 Sum_Fall Order Form V9'!$Q$23</f>
        <v>0</v>
      </c>
      <c r="H356" s="303">
        <f>'2026 Sum_Fall Order Form V9'!$Q$23</f>
        <v>0</v>
      </c>
      <c r="I356" s="304">
        <f>'2026 Sum_Fall Order Form V9'!$Q$249</f>
        <v>0</v>
      </c>
      <c r="J356" s="304"/>
      <c r="K356" s="303">
        <f>'2026 Sum_Fall Order Form V9'!$T$23</f>
        <v>0</v>
      </c>
      <c r="L356" s="303">
        <f>'2026 Sum_Fall Order Form V9'!$T$23</f>
        <v>0</v>
      </c>
      <c r="M356" s="304">
        <f>'2026 Sum_Fall Order Form V9'!$T$249</f>
        <v>0</v>
      </c>
      <c r="N356" s="304"/>
      <c r="O356" s="303">
        <f>'2026 Sum_Fall Order Form V9'!$W$23</f>
        <v>0</v>
      </c>
      <c r="P356" s="303">
        <f>'2026 Sum_Fall Order Form V9'!$W$23</f>
        <v>0</v>
      </c>
      <c r="Q356" s="304">
        <f>'2026 Sum_Fall Order Form V9'!$W$249</f>
        <v>0</v>
      </c>
      <c r="R356" s="304"/>
      <c r="S356" s="303">
        <f>'2026 Sum_Fall Order Form V9'!$Z$23</f>
        <v>0</v>
      </c>
      <c r="T356" s="303">
        <f>'2026 Sum_Fall Order Form V9'!$Z$23</f>
        <v>0</v>
      </c>
      <c r="U356" s="304">
        <f>'2026 Sum_Fall Order Form V9'!$Z$249</f>
        <v>0</v>
      </c>
      <c r="V356" s="304"/>
      <c r="W356" s="305">
        <f>'2026 Sum_Fall Order Form V9'!$K$249</f>
        <v>46174</v>
      </c>
      <c r="X356" s="305">
        <f>'2026 Sum_Fall Order Form V9'!$N$249</f>
        <v>46209</v>
      </c>
      <c r="Z356" s="304">
        <f>'2026 Sum_Fall Order Form V9'!$BT$249</f>
        <v>18</v>
      </c>
    </row>
    <row r="357" spans="1:26">
      <c r="A357" s="304">
        <v>356</v>
      </c>
      <c r="C357" s="302">
        <f>'2026 Sum_Fall Order Form V9'!$F$18</f>
        <v>0</v>
      </c>
      <c r="D357" s="225" t="s">
        <v>336</v>
      </c>
      <c r="E357" s="343" t="s">
        <v>673</v>
      </c>
      <c r="F357" s="304">
        <v>21292</v>
      </c>
      <c r="G357" s="303">
        <f>'2026 Sum_Fall Order Form V9'!$Q$23</f>
        <v>0</v>
      </c>
      <c r="H357" s="303">
        <f>'2026 Sum_Fall Order Form V9'!$Q$23</f>
        <v>0</v>
      </c>
      <c r="I357" s="304">
        <f>'2026 Sum_Fall Order Form V9'!$R$249</f>
        <v>0</v>
      </c>
      <c r="J357" s="304"/>
      <c r="K357" s="303">
        <f>'2026 Sum_Fall Order Form V9'!$T$23</f>
        <v>0</v>
      </c>
      <c r="L357" s="303">
        <f>'2026 Sum_Fall Order Form V9'!$T$23</f>
        <v>0</v>
      </c>
      <c r="M357" s="304">
        <f>'2026 Sum_Fall Order Form V9'!$U$249</f>
        <v>0</v>
      </c>
      <c r="N357" s="304"/>
      <c r="O357" s="303">
        <f>'2026 Sum_Fall Order Form V9'!$W$23</f>
        <v>0</v>
      </c>
      <c r="P357" s="303">
        <f>'2026 Sum_Fall Order Form V9'!$W$23</f>
        <v>0</v>
      </c>
      <c r="Q357" s="304">
        <f>'2026 Sum_Fall Order Form V9'!$X$249</f>
        <v>0</v>
      </c>
      <c r="R357" s="304"/>
      <c r="S357" s="303">
        <f>'2026 Sum_Fall Order Form V9'!$Z$23</f>
        <v>0</v>
      </c>
      <c r="T357" s="303">
        <f>'2026 Sum_Fall Order Form V9'!$Z$23</f>
        <v>0</v>
      </c>
      <c r="U357" s="304">
        <f>'2026 Sum_Fall Order Form V9'!$AA$249</f>
        <v>0</v>
      </c>
      <c r="V357" s="304"/>
      <c r="W357" s="305"/>
      <c r="X357" s="305"/>
      <c r="Z357" s="304"/>
    </row>
    <row r="358" spans="1:26">
      <c r="A358" s="304">
        <v>357</v>
      </c>
      <c r="C358" s="302">
        <f>'2026 Sum_Fall Order Form V9'!$F$18</f>
        <v>0</v>
      </c>
      <c r="D358" s="225" t="s">
        <v>339</v>
      </c>
      <c r="E358" s="345">
        <v>1750668</v>
      </c>
      <c r="F358" s="304">
        <v>26762</v>
      </c>
      <c r="G358" s="303">
        <f>'2026 Sum_Fall Order Form V9'!$Q$23</f>
        <v>0</v>
      </c>
      <c r="H358" s="303">
        <f>'2026 Sum_Fall Order Form V9'!$Q$23</f>
        <v>0</v>
      </c>
      <c r="I358" s="304">
        <f>'2026 Sum_Fall Order Form V9'!$Q$251</f>
        <v>0</v>
      </c>
      <c r="J358" s="304"/>
      <c r="K358" s="303">
        <f>'2026 Sum_Fall Order Form V9'!$T$23</f>
        <v>0</v>
      </c>
      <c r="L358" s="303">
        <f>'2026 Sum_Fall Order Form V9'!$T$23</f>
        <v>0</v>
      </c>
      <c r="M358" s="304">
        <f>'2026 Sum_Fall Order Form V9'!$T$251</f>
        <v>0</v>
      </c>
      <c r="N358" s="304"/>
      <c r="O358" s="303">
        <f>'2026 Sum_Fall Order Form V9'!$W$23</f>
        <v>0</v>
      </c>
      <c r="P358" s="303">
        <f>'2026 Sum_Fall Order Form V9'!$W$23</f>
        <v>0</v>
      </c>
      <c r="Q358" s="304">
        <f>'2026 Sum_Fall Order Form V9'!$W$251</f>
        <v>0</v>
      </c>
      <c r="R358" s="304"/>
      <c r="S358" s="303">
        <f>'2026 Sum_Fall Order Form V9'!$Z$23</f>
        <v>0</v>
      </c>
      <c r="T358" s="303">
        <f>'2026 Sum_Fall Order Form V9'!$Z$23</f>
        <v>0</v>
      </c>
      <c r="U358" s="304">
        <f>'2026 Sum_Fall Order Form V9'!$Z$251</f>
        <v>0</v>
      </c>
      <c r="V358" s="304"/>
      <c r="W358" s="305">
        <f>'2026 Sum_Fall Order Form V9'!$K$251</f>
        <v>46174</v>
      </c>
      <c r="X358" s="305">
        <f>'2026 Sum_Fall Order Form V9'!$N$251</f>
        <v>46223</v>
      </c>
      <c r="Z358" s="304">
        <f>'2026 Sum_Fall Order Form V9'!$BT$251</f>
        <v>1</v>
      </c>
    </row>
    <row r="359" spans="1:26">
      <c r="A359" s="304">
        <v>358</v>
      </c>
      <c r="C359" s="302">
        <f>'2026 Sum_Fall Order Form V9'!$F$18</f>
        <v>0</v>
      </c>
      <c r="D359" s="225" t="s">
        <v>339</v>
      </c>
      <c r="E359" s="343" t="s">
        <v>674</v>
      </c>
      <c r="F359" s="304">
        <v>26763</v>
      </c>
      <c r="G359" s="303">
        <f>'2026 Sum_Fall Order Form V9'!$Q$23</f>
        <v>0</v>
      </c>
      <c r="H359" s="303">
        <f>'2026 Sum_Fall Order Form V9'!$Q$23</f>
        <v>0</v>
      </c>
      <c r="I359" s="304">
        <f>'2026 Sum_Fall Order Form V9'!$R$251</f>
        <v>0</v>
      </c>
      <c r="J359" s="304"/>
      <c r="K359" s="303">
        <f>'2026 Sum_Fall Order Form V9'!$T$23</f>
        <v>0</v>
      </c>
      <c r="L359" s="303">
        <f>'2026 Sum_Fall Order Form V9'!$T$23</f>
        <v>0</v>
      </c>
      <c r="M359" s="304">
        <f>'2026 Sum_Fall Order Form V9'!$U$251</f>
        <v>0</v>
      </c>
      <c r="N359" s="304"/>
      <c r="O359" s="303">
        <f>'2026 Sum_Fall Order Form V9'!$W$23</f>
        <v>0</v>
      </c>
      <c r="P359" s="303">
        <f>'2026 Sum_Fall Order Form V9'!$W$23</f>
        <v>0</v>
      </c>
      <c r="Q359" s="304">
        <f>'2026 Sum_Fall Order Form V9'!$X$251</f>
        <v>0</v>
      </c>
      <c r="R359" s="304"/>
      <c r="S359" s="303">
        <f>'2026 Sum_Fall Order Form V9'!$Z$23</f>
        <v>0</v>
      </c>
      <c r="T359" s="303">
        <f>'2026 Sum_Fall Order Form V9'!$Z$23</f>
        <v>0</v>
      </c>
      <c r="U359" s="304">
        <f>'2026 Sum_Fall Order Form V9'!$AA$251</f>
        <v>0</v>
      </c>
      <c r="V359" s="304"/>
      <c r="W359" s="305"/>
      <c r="X359" s="305"/>
      <c r="Z359" s="304"/>
    </row>
    <row r="360" spans="1:26">
      <c r="A360" s="304">
        <v>359</v>
      </c>
      <c r="C360" s="302">
        <f>'2026 Sum_Fall Order Form V9'!$F$18</f>
        <v>0</v>
      </c>
      <c r="D360" s="225" t="s">
        <v>342</v>
      </c>
      <c r="E360" s="344">
        <v>1751907</v>
      </c>
      <c r="F360" s="304">
        <v>18182</v>
      </c>
      <c r="G360" s="303">
        <f>'2026 Sum_Fall Order Form V9'!$Q$23</f>
        <v>0</v>
      </c>
      <c r="H360" s="303">
        <f>'2026 Sum_Fall Order Form V9'!$Q$23</f>
        <v>0</v>
      </c>
      <c r="I360" s="304">
        <f>'2026 Sum_Fall Order Form V9'!$Q$254</f>
        <v>0</v>
      </c>
      <c r="J360" s="304"/>
      <c r="K360" s="303">
        <f>'2026 Sum_Fall Order Form V9'!$T$23</f>
        <v>0</v>
      </c>
      <c r="L360" s="303">
        <f>'2026 Sum_Fall Order Form V9'!$T$23</f>
        <v>0</v>
      </c>
      <c r="M360" s="304">
        <f>'2026 Sum_Fall Order Form V9'!$T$254</f>
        <v>0</v>
      </c>
      <c r="N360" s="304"/>
      <c r="O360" s="303">
        <f>'2026 Sum_Fall Order Form V9'!$W$23</f>
        <v>0</v>
      </c>
      <c r="P360" s="303">
        <f>'2026 Sum_Fall Order Form V9'!$W$23</f>
        <v>0</v>
      </c>
      <c r="Q360" s="304">
        <f>'2026 Sum_Fall Order Form V9'!$W$254</f>
        <v>0</v>
      </c>
      <c r="R360" s="304"/>
      <c r="S360" s="303">
        <f>'2026 Sum_Fall Order Form V9'!$Z$23</f>
        <v>0</v>
      </c>
      <c r="T360" s="303">
        <f>'2026 Sum_Fall Order Form V9'!$Z$23</f>
        <v>0</v>
      </c>
      <c r="U360" s="304">
        <f>'2026 Sum_Fall Order Form V9'!$Z$254</f>
        <v>0</v>
      </c>
      <c r="V360" s="304"/>
      <c r="W360" s="305">
        <f>'2026 Sum_Fall Order Form V9'!$K$254</f>
        <v>46244</v>
      </c>
      <c r="X360" s="305">
        <f>'2026 Sum_Fall Order Form V9'!$N$254</f>
        <v>46286</v>
      </c>
      <c r="Y360" s="311"/>
      <c r="Z360" s="304">
        <f>'2026 Sum_Fall Order Form V9'!$BT$254</f>
        <v>13</v>
      </c>
    </row>
    <row r="361" spans="1:26">
      <c r="A361" s="304">
        <v>360</v>
      </c>
      <c r="C361" s="302">
        <f>'2026 Sum_Fall Order Form V9'!$F$18</f>
        <v>0</v>
      </c>
      <c r="D361" s="225" t="s">
        <v>343</v>
      </c>
      <c r="E361" s="344">
        <v>1751957</v>
      </c>
      <c r="F361" s="304">
        <v>18185</v>
      </c>
      <c r="G361" s="303">
        <f>'2026 Sum_Fall Order Form V9'!$Q$23</f>
        <v>0</v>
      </c>
      <c r="H361" s="303">
        <f>'2026 Sum_Fall Order Form V9'!$Q$23</f>
        <v>0</v>
      </c>
      <c r="I361" s="304">
        <f>'2026 Sum_Fall Order Form V9'!$Q$255</f>
        <v>0</v>
      </c>
      <c r="J361" s="304"/>
      <c r="K361" s="303">
        <f>'2026 Sum_Fall Order Form V9'!$T$23</f>
        <v>0</v>
      </c>
      <c r="L361" s="303">
        <f>'2026 Sum_Fall Order Form V9'!$T$23</f>
        <v>0</v>
      </c>
      <c r="M361" s="304">
        <f>'2026 Sum_Fall Order Form V9'!$T$255</f>
        <v>0</v>
      </c>
      <c r="N361" s="304"/>
      <c r="O361" s="303">
        <f>'2026 Sum_Fall Order Form V9'!$W$23</f>
        <v>0</v>
      </c>
      <c r="P361" s="303">
        <f>'2026 Sum_Fall Order Form V9'!$W$23</f>
        <v>0</v>
      </c>
      <c r="Q361" s="304">
        <f>'2026 Sum_Fall Order Form V9'!$W$255</f>
        <v>0</v>
      </c>
      <c r="R361" s="304"/>
      <c r="S361" s="303">
        <f>'2026 Sum_Fall Order Form V9'!$Z$23</f>
        <v>0</v>
      </c>
      <c r="T361" s="303">
        <f>'2026 Sum_Fall Order Form V9'!$Z$23</f>
        <v>0</v>
      </c>
      <c r="U361" s="304">
        <f>'2026 Sum_Fall Order Form V9'!$Z$255</f>
        <v>0</v>
      </c>
      <c r="V361" s="304"/>
      <c r="W361" s="305">
        <f>'2026 Sum_Fall Order Form V9'!$K$255</f>
        <v>46244</v>
      </c>
      <c r="X361" s="305">
        <f>'2026 Sum_Fall Order Form V9'!$N$255</f>
        <v>46286</v>
      </c>
      <c r="Y361" s="311"/>
      <c r="Z361" s="304" t="str">
        <f>'2026 Sum_Fall Order Form V9'!$BT$255</f>
        <v>S/O</v>
      </c>
    </row>
    <row r="362" spans="1:26">
      <c r="A362" s="304">
        <v>361</v>
      </c>
      <c r="C362" s="302">
        <f>'2026 Sum_Fall Order Form V9'!$F$18</f>
        <v>0</v>
      </c>
      <c r="D362" s="225" t="s">
        <v>345</v>
      </c>
      <c r="E362" s="344">
        <v>1752017</v>
      </c>
      <c r="F362" s="304">
        <v>18435</v>
      </c>
      <c r="G362" s="303">
        <f>'2026 Sum_Fall Order Form V9'!$Q$23</f>
        <v>0</v>
      </c>
      <c r="H362" s="303">
        <f>'2026 Sum_Fall Order Form V9'!$Q$23</f>
        <v>0</v>
      </c>
      <c r="I362" s="304">
        <f>'2026 Sum_Fall Order Form V9'!$Q$256</f>
        <v>0</v>
      </c>
      <c r="J362" s="304"/>
      <c r="K362" s="303">
        <f>'2026 Sum_Fall Order Form V9'!$T$23</f>
        <v>0</v>
      </c>
      <c r="L362" s="303">
        <f>'2026 Sum_Fall Order Form V9'!$T$23</f>
        <v>0</v>
      </c>
      <c r="M362" s="304">
        <f>'2026 Sum_Fall Order Form V9'!$T$256</f>
        <v>0</v>
      </c>
      <c r="N362" s="304"/>
      <c r="O362" s="303">
        <f>'2026 Sum_Fall Order Form V9'!$W$23</f>
        <v>0</v>
      </c>
      <c r="P362" s="303">
        <f>'2026 Sum_Fall Order Form V9'!$W$23</f>
        <v>0</v>
      </c>
      <c r="Q362" s="304">
        <f>'2026 Sum_Fall Order Form V9'!$W$256</f>
        <v>0</v>
      </c>
      <c r="R362" s="304"/>
      <c r="S362" s="303">
        <f>'2026 Sum_Fall Order Form V9'!$Z$23</f>
        <v>0</v>
      </c>
      <c r="T362" s="303">
        <f>'2026 Sum_Fall Order Form V9'!$Z$23</f>
        <v>0</v>
      </c>
      <c r="U362" s="304">
        <f>'2026 Sum_Fall Order Form V9'!$Z$256</f>
        <v>0</v>
      </c>
      <c r="V362" s="304"/>
      <c r="W362" s="305">
        <f>'2026 Sum_Fall Order Form V9'!$K$256</f>
        <v>46244</v>
      </c>
      <c r="X362" s="305">
        <f>'2026 Sum_Fall Order Form V9'!$N$256</f>
        <v>46286</v>
      </c>
      <c r="Y362" s="311"/>
      <c r="Z362" s="304" t="str">
        <f>'2026 Sum_Fall Order Form V9'!$BT$256</f>
        <v>S/O</v>
      </c>
    </row>
    <row r="363" spans="1:26">
      <c r="A363" s="304">
        <v>362</v>
      </c>
      <c r="C363" s="302">
        <f>'2026 Sum_Fall Order Form V9'!$F$18</f>
        <v>0</v>
      </c>
      <c r="D363" s="225" t="s">
        <v>346</v>
      </c>
      <c r="E363" s="344">
        <v>1751997</v>
      </c>
      <c r="F363" s="304">
        <v>18188</v>
      </c>
      <c r="G363" s="303">
        <f>'2026 Sum_Fall Order Form V9'!$Q$23</f>
        <v>0</v>
      </c>
      <c r="H363" s="303">
        <f>'2026 Sum_Fall Order Form V9'!$Q$23</f>
        <v>0</v>
      </c>
      <c r="I363" s="304">
        <f>'2026 Sum_Fall Order Form V9'!$Q$257</f>
        <v>0</v>
      </c>
      <c r="J363" s="304"/>
      <c r="K363" s="303">
        <f>'2026 Sum_Fall Order Form V9'!$T$23</f>
        <v>0</v>
      </c>
      <c r="L363" s="303">
        <f>'2026 Sum_Fall Order Form V9'!$T$23</f>
        <v>0</v>
      </c>
      <c r="M363" s="304">
        <f>'2026 Sum_Fall Order Form V9'!$T$257</f>
        <v>0</v>
      </c>
      <c r="N363" s="304"/>
      <c r="O363" s="303">
        <f>'2026 Sum_Fall Order Form V9'!$W$23</f>
        <v>0</v>
      </c>
      <c r="P363" s="303">
        <f>'2026 Sum_Fall Order Form V9'!$W$23</f>
        <v>0</v>
      </c>
      <c r="Q363" s="304">
        <f>'2026 Sum_Fall Order Form V9'!$W$257</f>
        <v>0</v>
      </c>
      <c r="R363" s="304"/>
      <c r="S363" s="303">
        <f>'2026 Sum_Fall Order Form V9'!$Z$23</f>
        <v>0</v>
      </c>
      <c r="T363" s="303">
        <f>'2026 Sum_Fall Order Form V9'!$Z$23</f>
        <v>0</v>
      </c>
      <c r="U363" s="304">
        <f>'2026 Sum_Fall Order Form V9'!$Z$257</f>
        <v>0</v>
      </c>
      <c r="V363" s="304"/>
      <c r="W363" s="305">
        <f>'2026 Sum_Fall Order Form V9'!$K$257</f>
        <v>46244</v>
      </c>
      <c r="X363" s="305">
        <f>'2026 Sum_Fall Order Form V9'!$N$257</f>
        <v>46286</v>
      </c>
      <c r="Y363" s="311"/>
      <c r="Z363" s="304">
        <f>'2026 Sum_Fall Order Form V9'!$BT$257</f>
        <v>13</v>
      </c>
    </row>
    <row r="364" spans="1:26">
      <c r="A364" s="304">
        <v>363</v>
      </c>
      <c r="C364" s="302">
        <f>'2026 Sum_Fall Order Form V9'!$F$18</f>
        <v>0</v>
      </c>
      <c r="D364" s="225" t="s">
        <v>348</v>
      </c>
      <c r="E364" s="344">
        <v>1751887</v>
      </c>
      <c r="F364" s="304">
        <v>20066</v>
      </c>
      <c r="G364" s="303">
        <f>'2026 Sum_Fall Order Form V9'!$Q$23</f>
        <v>0</v>
      </c>
      <c r="H364" s="303">
        <f>'2026 Sum_Fall Order Form V9'!$Q$23</f>
        <v>0</v>
      </c>
      <c r="I364" s="304">
        <f>'2026 Sum_Fall Order Form V9'!$Q$258</f>
        <v>0</v>
      </c>
      <c r="J364" s="304"/>
      <c r="K364" s="303">
        <f>'2026 Sum_Fall Order Form V9'!$T$23</f>
        <v>0</v>
      </c>
      <c r="L364" s="303">
        <f>'2026 Sum_Fall Order Form V9'!$T$23</f>
        <v>0</v>
      </c>
      <c r="M364" s="304">
        <f>'2026 Sum_Fall Order Form V9'!$T$258</f>
        <v>0</v>
      </c>
      <c r="N364" s="304"/>
      <c r="O364" s="303">
        <f>'2026 Sum_Fall Order Form V9'!$W$23</f>
        <v>0</v>
      </c>
      <c r="P364" s="303">
        <f>'2026 Sum_Fall Order Form V9'!$W$23</f>
        <v>0</v>
      </c>
      <c r="Q364" s="304">
        <f>'2026 Sum_Fall Order Form V9'!$W$258</f>
        <v>0</v>
      </c>
      <c r="R364" s="304"/>
      <c r="S364" s="303">
        <f>'2026 Sum_Fall Order Form V9'!$Z$23</f>
        <v>0</v>
      </c>
      <c r="T364" s="303">
        <f>'2026 Sum_Fall Order Form V9'!$Z$23</f>
        <v>0</v>
      </c>
      <c r="U364" s="304">
        <f>'2026 Sum_Fall Order Form V9'!$Z$258</f>
        <v>0</v>
      </c>
      <c r="V364" s="304"/>
      <c r="W364" s="305">
        <f>'2026 Sum_Fall Order Form V9'!$K$258</f>
        <v>46244</v>
      </c>
      <c r="X364" s="305">
        <f>'2026 Sum_Fall Order Form V9'!$N$258</f>
        <v>46286</v>
      </c>
      <c r="Y364" s="311"/>
      <c r="Z364" s="304">
        <f>'2026 Sum_Fall Order Form V9'!$BT$258</f>
        <v>9</v>
      </c>
    </row>
    <row r="365" spans="1:26">
      <c r="A365" s="304">
        <v>364</v>
      </c>
      <c r="C365" s="302">
        <f>'2026 Sum_Fall Order Form V9'!$F$18</f>
        <v>0</v>
      </c>
      <c r="D365" s="340" t="s">
        <v>351</v>
      </c>
      <c r="E365" s="344">
        <v>1752957</v>
      </c>
      <c r="F365" s="304">
        <v>24853</v>
      </c>
      <c r="G365" s="303">
        <f>'2026 Sum_Fall Order Form V9'!$Q$23</f>
        <v>0</v>
      </c>
      <c r="H365" s="303">
        <f>'2026 Sum_Fall Order Form V9'!$Q$23</f>
        <v>0</v>
      </c>
      <c r="I365" s="304">
        <f>'2026 Sum_Fall Order Form V9'!$Q$260</f>
        <v>0</v>
      </c>
      <c r="J365" s="304"/>
      <c r="K365" s="303">
        <f>'2026 Sum_Fall Order Form V9'!$T$23</f>
        <v>0</v>
      </c>
      <c r="L365" s="303">
        <f>'2026 Sum_Fall Order Form V9'!$T$23</f>
        <v>0</v>
      </c>
      <c r="M365" s="304">
        <f>'2026 Sum_Fall Order Form V9'!$T$260</f>
        <v>0</v>
      </c>
      <c r="N365" s="304"/>
      <c r="O365" s="303">
        <f>'2026 Sum_Fall Order Form V9'!$W$23</f>
        <v>0</v>
      </c>
      <c r="P365" s="303">
        <f>'2026 Sum_Fall Order Form V9'!$W$23</f>
        <v>0</v>
      </c>
      <c r="Q365" s="304">
        <f>'2026 Sum_Fall Order Form V9'!$W$260</f>
        <v>0</v>
      </c>
      <c r="R365" s="304"/>
      <c r="S365" s="303">
        <f>'2026 Sum_Fall Order Form V9'!$Z$23</f>
        <v>0</v>
      </c>
      <c r="T365" s="303">
        <f>'2026 Sum_Fall Order Form V9'!$Z$23</f>
        <v>0</v>
      </c>
      <c r="U365" s="304">
        <f>'2026 Sum_Fall Order Form V9'!$Z$260</f>
        <v>0</v>
      </c>
      <c r="V365" s="304"/>
      <c r="W365" s="305">
        <f>'2026 Sum_Fall Order Form V9'!$K$260</f>
        <v>46174</v>
      </c>
      <c r="X365" s="305">
        <f>'2026 Sum_Fall Order Form V9'!$N$260</f>
        <v>46223</v>
      </c>
      <c r="Y365" s="311"/>
      <c r="Z365" s="304" t="str">
        <f>'2026 Sum_Fall Order Form V9'!$BT$260</f>
        <v>S/O</v>
      </c>
    </row>
    <row r="366" spans="1:26">
      <c r="A366" s="304">
        <v>365</v>
      </c>
      <c r="C366" s="302">
        <f>'2026 Sum_Fall Order Form V9'!$F$18</f>
        <v>0</v>
      </c>
      <c r="D366" s="340" t="s">
        <v>351</v>
      </c>
      <c r="E366" s="343" t="s">
        <v>675</v>
      </c>
      <c r="F366" s="304">
        <v>24855</v>
      </c>
      <c r="G366" s="303">
        <f>'2026 Sum_Fall Order Form V9'!$Q$23</f>
        <v>0</v>
      </c>
      <c r="H366" s="303">
        <f>'2026 Sum_Fall Order Form V9'!$Q$23</f>
        <v>0</v>
      </c>
      <c r="I366" s="304">
        <f>'2026 Sum_Fall Order Form V9'!$R$260</f>
        <v>0</v>
      </c>
      <c r="J366" s="304"/>
      <c r="K366" s="303">
        <f>'2026 Sum_Fall Order Form V9'!$T$23</f>
        <v>0</v>
      </c>
      <c r="L366" s="303">
        <f>'2026 Sum_Fall Order Form V9'!$T$23</f>
        <v>0</v>
      </c>
      <c r="M366" s="304">
        <f>'2026 Sum_Fall Order Form V9'!$U$260</f>
        <v>0</v>
      </c>
      <c r="N366" s="304"/>
      <c r="O366" s="303">
        <f>'2026 Sum_Fall Order Form V9'!$W$23</f>
        <v>0</v>
      </c>
      <c r="P366" s="303">
        <f>'2026 Sum_Fall Order Form V9'!$W$23</f>
        <v>0</v>
      </c>
      <c r="Q366" s="304">
        <f>'2026 Sum_Fall Order Form V9'!$X$260</f>
        <v>0</v>
      </c>
      <c r="R366" s="304"/>
      <c r="S366" s="303">
        <f>'2026 Sum_Fall Order Form V9'!$Z$23</f>
        <v>0</v>
      </c>
      <c r="T366" s="303">
        <f>'2026 Sum_Fall Order Form V9'!$Z$23</f>
        <v>0</v>
      </c>
      <c r="U366" s="304">
        <f>'2026 Sum_Fall Order Form V9'!$AA$260</f>
        <v>0</v>
      </c>
      <c r="V366" s="304"/>
      <c r="W366" s="305"/>
      <c r="X366" s="305"/>
      <c r="Y366" s="311"/>
      <c r="Z366" s="304"/>
    </row>
    <row r="367" spans="1:26">
      <c r="A367" s="304">
        <v>366</v>
      </c>
      <c r="C367" s="302">
        <f>'2026 Sum_Fall Order Form V9'!$F$18</f>
        <v>0</v>
      </c>
      <c r="D367" s="340" t="s">
        <v>354</v>
      </c>
      <c r="E367" s="344">
        <v>1752897</v>
      </c>
      <c r="F367" s="304">
        <v>18191</v>
      </c>
      <c r="G367" s="303">
        <f>'2026 Sum_Fall Order Form V9'!$Q$23</f>
        <v>0</v>
      </c>
      <c r="H367" s="303">
        <f>'2026 Sum_Fall Order Form V9'!$Q$23</f>
        <v>0</v>
      </c>
      <c r="I367" s="304">
        <f>'2026 Sum_Fall Order Form V9'!$Q$262</f>
        <v>0</v>
      </c>
      <c r="J367" s="304"/>
      <c r="K367" s="303">
        <f>'2026 Sum_Fall Order Form V9'!$T$23</f>
        <v>0</v>
      </c>
      <c r="L367" s="303">
        <f>'2026 Sum_Fall Order Form V9'!$T$23</f>
        <v>0</v>
      </c>
      <c r="M367" s="304">
        <f>'2026 Sum_Fall Order Form V9'!$T$262</f>
        <v>0</v>
      </c>
      <c r="N367" s="304"/>
      <c r="O367" s="303">
        <f>'2026 Sum_Fall Order Form V9'!$W$23</f>
        <v>0</v>
      </c>
      <c r="P367" s="303">
        <f>'2026 Sum_Fall Order Form V9'!$W$23</f>
        <v>0</v>
      </c>
      <c r="Q367" s="304">
        <f>'2026 Sum_Fall Order Form V9'!$W$262</f>
        <v>0</v>
      </c>
      <c r="R367" s="304"/>
      <c r="S367" s="303">
        <f>'2026 Sum_Fall Order Form V9'!$Z$23</f>
        <v>0</v>
      </c>
      <c r="T367" s="303">
        <f>'2026 Sum_Fall Order Form V9'!$Z$23</f>
        <v>0</v>
      </c>
      <c r="U367" s="304">
        <f>'2026 Sum_Fall Order Form V9'!$Z$262</f>
        <v>0</v>
      </c>
      <c r="V367" s="304"/>
      <c r="W367" s="305">
        <f>'2026 Sum_Fall Order Form V9'!$K$262</f>
        <v>46174</v>
      </c>
      <c r="X367" s="305">
        <f>'2026 Sum_Fall Order Form V9'!$N$262</f>
        <v>46223</v>
      </c>
      <c r="Z367" s="304">
        <f>'2026 Sum_Fall Order Form V9'!$BT$262</f>
        <v>2</v>
      </c>
    </row>
    <row r="368" spans="1:26">
      <c r="A368" s="304">
        <v>367</v>
      </c>
      <c r="C368" s="302">
        <f>'2026 Sum_Fall Order Form V9'!$F$18</f>
        <v>0</v>
      </c>
      <c r="D368" s="340" t="s">
        <v>354</v>
      </c>
      <c r="E368" s="343" t="s">
        <v>676</v>
      </c>
      <c r="F368" s="304">
        <v>18192</v>
      </c>
      <c r="G368" s="303">
        <f>'2026 Sum_Fall Order Form V9'!$Q$23</f>
        <v>0</v>
      </c>
      <c r="H368" s="303">
        <f>'2026 Sum_Fall Order Form V9'!$Q$23</f>
        <v>0</v>
      </c>
      <c r="I368" s="304">
        <f>'2026 Sum_Fall Order Form V9'!$R$262</f>
        <v>0</v>
      </c>
      <c r="J368" s="304"/>
      <c r="K368" s="303">
        <f>'2026 Sum_Fall Order Form V9'!$T$23</f>
        <v>0</v>
      </c>
      <c r="L368" s="303">
        <f>'2026 Sum_Fall Order Form V9'!$T$23</f>
        <v>0</v>
      </c>
      <c r="M368" s="304">
        <f>'2026 Sum_Fall Order Form V9'!$U$262</f>
        <v>0</v>
      </c>
      <c r="N368" s="304"/>
      <c r="O368" s="303">
        <f>'2026 Sum_Fall Order Form V9'!$W$23</f>
        <v>0</v>
      </c>
      <c r="P368" s="303">
        <f>'2026 Sum_Fall Order Form V9'!$W$23</f>
        <v>0</v>
      </c>
      <c r="Q368" s="304">
        <f>'2026 Sum_Fall Order Form V9'!$X$262</f>
        <v>0</v>
      </c>
      <c r="R368" s="304"/>
      <c r="S368" s="303">
        <f>'2026 Sum_Fall Order Form V9'!$Z$23</f>
        <v>0</v>
      </c>
      <c r="T368" s="303">
        <f>'2026 Sum_Fall Order Form V9'!$Z$23</f>
        <v>0</v>
      </c>
      <c r="U368" s="304">
        <f>'2026 Sum_Fall Order Form V9'!$AA$262</f>
        <v>0</v>
      </c>
      <c r="V368" s="304"/>
      <c r="W368" s="305"/>
      <c r="X368" s="305"/>
      <c r="Z368" s="304"/>
    </row>
    <row r="369" spans="1:26">
      <c r="A369" s="304">
        <v>368</v>
      </c>
      <c r="C369" s="302">
        <f>'2026 Sum_Fall Order Form V9'!$F$18</f>
        <v>0</v>
      </c>
      <c r="D369" s="340" t="s">
        <v>356</v>
      </c>
      <c r="E369" s="344">
        <v>1752907</v>
      </c>
      <c r="F369" s="304">
        <v>18193</v>
      </c>
      <c r="G369" s="303">
        <f>'2026 Sum_Fall Order Form V9'!$Q$23</f>
        <v>0</v>
      </c>
      <c r="H369" s="303">
        <f>'2026 Sum_Fall Order Form V9'!$Q$23</f>
        <v>0</v>
      </c>
      <c r="I369" s="304">
        <f>'2026 Sum_Fall Order Form V9'!$Q$263</f>
        <v>0</v>
      </c>
      <c r="J369" s="304"/>
      <c r="K369" s="303">
        <f>'2026 Sum_Fall Order Form V9'!$T$23</f>
        <v>0</v>
      </c>
      <c r="L369" s="303">
        <f>'2026 Sum_Fall Order Form V9'!$T$23</f>
        <v>0</v>
      </c>
      <c r="M369" s="304">
        <f>'2026 Sum_Fall Order Form V9'!$T$263</f>
        <v>0</v>
      </c>
      <c r="N369" s="304"/>
      <c r="O369" s="303">
        <f>'2026 Sum_Fall Order Form V9'!$W$23</f>
        <v>0</v>
      </c>
      <c r="P369" s="303">
        <f>'2026 Sum_Fall Order Form V9'!$W$23</f>
        <v>0</v>
      </c>
      <c r="Q369" s="304">
        <f>'2026 Sum_Fall Order Form V9'!$W$263</f>
        <v>0</v>
      </c>
      <c r="R369" s="304"/>
      <c r="S369" s="303">
        <f>'2026 Sum_Fall Order Form V9'!$Z$23</f>
        <v>0</v>
      </c>
      <c r="T369" s="303">
        <f>'2026 Sum_Fall Order Form V9'!$Z$23</f>
        <v>0</v>
      </c>
      <c r="U369" s="304">
        <f>'2026 Sum_Fall Order Form V9'!$Z$263</f>
        <v>0</v>
      </c>
      <c r="V369" s="304"/>
      <c r="W369" s="305">
        <f>'2026 Sum_Fall Order Form V9'!$K$263</f>
        <v>46174</v>
      </c>
      <c r="X369" s="305">
        <f>'2026 Sum_Fall Order Form V9'!$N$263</f>
        <v>46223</v>
      </c>
      <c r="Z369" s="304" t="str">
        <f>'2026 Sum_Fall Order Form V9'!$BT$263</f>
        <v>S/O</v>
      </c>
    </row>
    <row r="370" spans="1:26">
      <c r="A370" s="304">
        <v>369</v>
      </c>
      <c r="C370" s="302">
        <f>'2026 Sum_Fall Order Form V9'!$F$18</f>
        <v>0</v>
      </c>
      <c r="D370" s="340" t="s">
        <v>356</v>
      </c>
      <c r="E370" s="343" t="s">
        <v>677</v>
      </c>
      <c r="F370" s="304">
        <v>18194</v>
      </c>
      <c r="G370" s="303">
        <f>'2026 Sum_Fall Order Form V9'!$Q$23</f>
        <v>0</v>
      </c>
      <c r="H370" s="303">
        <f>'2026 Sum_Fall Order Form V9'!$Q$23</f>
        <v>0</v>
      </c>
      <c r="I370" s="304">
        <f>'2026 Sum_Fall Order Form V9'!$R$263</f>
        <v>0</v>
      </c>
      <c r="J370" s="304"/>
      <c r="K370" s="303">
        <f>'2026 Sum_Fall Order Form V9'!$T$23</f>
        <v>0</v>
      </c>
      <c r="L370" s="303">
        <f>'2026 Sum_Fall Order Form V9'!$T$23</f>
        <v>0</v>
      </c>
      <c r="M370" s="304">
        <f>'2026 Sum_Fall Order Form V9'!$U$263</f>
        <v>0</v>
      </c>
      <c r="N370" s="304"/>
      <c r="O370" s="303">
        <f>'2026 Sum_Fall Order Form V9'!$W$23</f>
        <v>0</v>
      </c>
      <c r="P370" s="303">
        <f>'2026 Sum_Fall Order Form V9'!$W$23</f>
        <v>0</v>
      </c>
      <c r="Q370" s="304">
        <f>'2026 Sum_Fall Order Form V9'!$X$263</f>
        <v>0</v>
      </c>
      <c r="R370" s="304"/>
      <c r="S370" s="303">
        <f>'2026 Sum_Fall Order Form V9'!$Z$23</f>
        <v>0</v>
      </c>
      <c r="T370" s="303">
        <f>'2026 Sum_Fall Order Form V9'!$Z$23</f>
        <v>0</v>
      </c>
      <c r="U370" s="304">
        <f>'2026 Sum_Fall Order Form V9'!$AA$263</f>
        <v>0</v>
      </c>
      <c r="V370" s="304"/>
      <c r="W370" s="305"/>
      <c r="X370" s="305"/>
      <c r="Z370" s="304"/>
    </row>
    <row r="371" spans="1:26">
      <c r="A371" s="304">
        <v>370</v>
      </c>
      <c r="C371" s="302">
        <f>'2026 Sum_Fall Order Form V9'!$F$18</f>
        <v>0</v>
      </c>
      <c r="D371" s="340" t="s">
        <v>358</v>
      </c>
      <c r="E371" s="344">
        <v>1752917</v>
      </c>
      <c r="F371" s="304">
        <v>18189</v>
      </c>
      <c r="G371" s="303">
        <f>'2026 Sum_Fall Order Form V9'!$Q$23</f>
        <v>0</v>
      </c>
      <c r="H371" s="303">
        <f>'2026 Sum_Fall Order Form V9'!$Q$23</f>
        <v>0</v>
      </c>
      <c r="I371" s="304">
        <f>'2026 Sum_Fall Order Form V9'!$Q$264</f>
        <v>0</v>
      </c>
      <c r="J371" s="304"/>
      <c r="K371" s="303">
        <f>'2026 Sum_Fall Order Form V9'!$T$23</f>
        <v>0</v>
      </c>
      <c r="L371" s="303">
        <f>'2026 Sum_Fall Order Form V9'!$T$23</f>
        <v>0</v>
      </c>
      <c r="M371" s="304">
        <f>'2026 Sum_Fall Order Form V9'!$T$264</f>
        <v>0</v>
      </c>
      <c r="N371" s="304"/>
      <c r="O371" s="303">
        <f>'2026 Sum_Fall Order Form V9'!$W$23</f>
        <v>0</v>
      </c>
      <c r="P371" s="303">
        <f>'2026 Sum_Fall Order Form V9'!$W$23</f>
        <v>0</v>
      </c>
      <c r="Q371" s="304">
        <f>'2026 Sum_Fall Order Form V9'!$W$264</f>
        <v>0</v>
      </c>
      <c r="R371" s="304"/>
      <c r="S371" s="303">
        <f>'2026 Sum_Fall Order Form V9'!$Z$23</f>
        <v>0</v>
      </c>
      <c r="T371" s="303">
        <f>'2026 Sum_Fall Order Form V9'!$Z$23</f>
        <v>0</v>
      </c>
      <c r="U371" s="304">
        <f>'2026 Sum_Fall Order Form V9'!$Z$264</f>
        <v>0</v>
      </c>
      <c r="V371" s="304"/>
      <c r="W371" s="305">
        <f>'2026 Sum_Fall Order Form V9'!$K$264</f>
        <v>46174</v>
      </c>
      <c r="X371" s="305">
        <f>'2026 Sum_Fall Order Form V9'!$N$264</f>
        <v>46223</v>
      </c>
      <c r="Z371" s="304" t="str">
        <f>'2026 Sum_Fall Order Form V9'!$BT$264</f>
        <v>S/O</v>
      </c>
    </row>
    <row r="372" spans="1:26">
      <c r="A372" s="304">
        <v>371</v>
      </c>
      <c r="C372" s="302">
        <f>'2026 Sum_Fall Order Form V9'!$F$18</f>
        <v>0</v>
      </c>
      <c r="D372" s="340" t="s">
        <v>358</v>
      </c>
      <c r="E372" s="343" t="s">
        <v>678</v>
      </c>
      <c r="F372" s="304">
        <v>18190</v>
      </c>
      <c r="G372" s="303">
        <f>'2026 Sum_Fall Order Form V9'!$Q$23</f>
        <v>0</v>
      </c>
      <c r="H372" s="303">
        <f>'2026 Sum_Fall Order Form V9'!$Q$23</f>
        <v>0</v>
      </c>
      <c r="I372" s="304">
        <f>'2026 Sum_Fall Order Form V9'!$R$264</f>
        <v>0</v>
      </c>
      <c r="J372" s="304"/>
      <c r="K372" s="303">
        <f>'2026 Sum_Fall Order Form V9'!$T$23</f>
        <v>0</v>
      </c>
      <c r="L372" s="303">
        <f>'2026 Sum_Fall Order Form V9'!$T$23</f>
        <v>0</v>
      </c>
      <c r="M372" s="304">
        <f>'2026 Sum_Fall Order Form V9'!$U$264</f>
        <v>0</v>
      </c>
      <c r="N372" s="304"/>
      <c r="O372" s="303">
        <f>'2026 Sum_Fall Order Form V9'!$W$23</f>
        <v>0</v>
      </c>
      <c r="P372" s="303">
        <f>'2026 Sum_Fall Order Form V9'!$W$23</f>
        <v>0</v>
      </c>
      <c r="Q372" s="304">
        <f>'2026 Sum_Fall Order Form V9'!$X$264</f>
        <v>0</v>
      </c>
      <c r="R372" s="304"/>
      <c r="S372" s="303">
        <f>'2026 Sum_Fall Order Form V9'!$Z$23</f>
        <v>0</v>
      </c>
      <c r="T372" s="303">
        <f>'2026 Sum_Fall Order Form V9'!$Z$23</f>
        <v>0</v>
      </c>
      <c r="U372" s="304">
        <f>'2026 Sum_Fall Order Form V9'!$AA$264</f>
        <v>0</v>
      </c>
      <c r="V372" s="304"/>
      <c r="W372" s="305"/>
      <c r="X372" s="305"/>
      <c r="Z372" s="304"/>
    </row>
    <row r="373" spans="1:26">
      <c r="A373" s="304">
        <v>372</v>
      </c>
      <c r="C373" s="302">
        <f>'2026 Sum_Fall Order Form V9'!$F$18</f>
        <v>0</v>
      </c>
      <c r="D373" s="340" t="s">
        <v>361</v>
      </c>
      <c r="E373" s="345">
        <v>1753407</v>
      </c>
      <c r="F373" s="304">
        <v>28294</v>
      </c>
      <c r="G373" s="303">
        <f>'2026 Sum_Fall Order Form V9'!$Q$23</f>
        <v>0</v>
      </c>
      <c r="H373" s="303">
        <f>'2026 Sum_Fall Order Form V9'!$Q$23</f>
        <v>0</v>
      </c>
      <c r="I373" s="304">
        <f>'2026 Sum_Fall Order Form V9'!$Q$266</f>
        <v>0</v>
      </c>
      <c r="J373" s="304"/>
      <c r="K373" s="303">
        <f>'2026 Sum_Fall Order Form V9'!$T$23</f>
        <v>0</v>
      </c>
      <c r="L373" s="303">
        <f>'2026 Sum_Fall Order Form V9'!$T$23</f>
        <v>0</v>
      </c>
      <c r="M373" s="304">
        <f>'2026 Sum_Fall Order Form V9'!$T$266</f>
        <v>0</v>
      </c>
      <c r="N373" s="304"/>
      <c r="O373" s="303">
        <f>'2026 Sum_Fall Order Form V9'!$W$23</f>
        <v>0</v>
      </c>
      <c r="P373" s="303">
        <f>'2026 Sum_Fall Order Form V9'!$W$23</f>
        <v>0</v>
      </c>
      <c r="Q373" s="304">
        <f>'2026 Sum_Fall Order Form V9'!$W$266</f>
        <v>0</v>
      </c>
      <c r="R373" s="304"/>
      <c r="S373" s="303">
        <f>'2026 Sum_Fall Order Form V9'!$Z$23</f>
        <v>0</v>
      </c>
      <c r="T373" s="303">
        <f>'2026 Sum_Fall Order Form V9'!$Z$23</f>
        <v>0</v>
      </c>
      <c r="U373" s="304">
        <f>'2026 Sum_Fall Order Form V9'!$Z$266</f>
        <v>0</v>
      </c>
      <c r="V373" s="304"/>
      <c r="W373" s="305">
        <f>'2026 Sum_Fall Order Form V9'!$K$266</f>
        <v>46174</v>
      </c>
      <c r="X373" s="305">
        <f>'2026 Sum_Fall Order Form V9'!$N$266</f>
        <v>46209</v>
      </c>
      <c r="Z373" s="304">
        <f>'2026 Sum_Fall Order Form V9'!$BT$266</f>
        <v>13</v>
      </c>
    </row>
    <row r="374" spans="1:26">
      <c r="A374" s="304">
        <v>373</v>
      </c>
      <c r="C374" s="302">
        <f>'2026 Sum_Fall Order Form V9'!$F$18</f>
        <v>0</v>
      </c>
      <c r="D374" s="340" t="s">
        <v>361</v>
      </c>
      <c r="E374" s="343" t="s">
        <v>679</v>
      </c>
      <c r="F374" s="304">
        <v>28368</v>
      </c>
      <c r="G374" s="303">
        <f>'2026 Sum_Fall Order Form V9'!$Q$23</f>
        <v>0</v>
      </c>
      <c r="H374" s="303">
        <f>'2026 Sum_Fall Order Form V9'!$Q$23</f>
        <v>0</v>
      </c>
      <c r="I374" s="304">
        <f>'2026 Sum_Fall Order Form V9'!$R$266</f>
        <v>0</v>
      </c>
      <c r="J374" s="304"/>
      <c r="K374" s="303">
        <f>'2026 Sum_Fall Order Form V9'!$T$23</f>
        <v>0</v>
      </c>
      <c r="L374" s="303">
        <f>'2026 Sum_Fall Order Form V9'!$T$23</f>
        <v>0</v>
      </c>
      <c r="M374" s="304">
        <f>'2026 Sum_Fall Order Form V9'!$U$266</f>
        <v>0</v>
      </c>
      <c r="N374" s="304"/>
      <c r="O374" s="303">
        <f>'2026 Sum_Fall Order Form V9'!$W$23</f>
        <v>0</v>
      </c>
      <c r="P374" s="303">
        <f>'2026 Sum_Fall Order Form V9'!$W$23</f>
        <v>0</v>
      </c>
      <c r="Q374" s="304">
        <f>'2026 Sum_Fall Order Form V9'!$X$266</f>
        <v>0</v>
      </c>
      <c r="R374" s="304"/>
      <c r="S374" s="303">
        <f>'2026 Sum_Fall Order Form V9'!$Z$23</f>
        <v>0</v>
      </c>
      <c r="T374" s="303">
        <f>'2026 Sum_Fall Order Form V9'!$Z$23</f>
        <v>0</v>
      </c>
      <c r="U374" s="304">
        <f>'2026 Sum_Fall Order Form V9'!$AA$266</f>
        <v>0</v>
      </c>
      <c r="V374" s="304"/>
      <c r="W374" s="305"/>
      <c r="X374" s="305"/>
      <c r="Z374" s="304"/>
    </row>
    <row r="375" spans="1:26">
      <c r="A375" s="304">
        <v>374</v>
      </c>
      <c r="C375" s="302">
        <f>'2026 Sum_Fall Order Form V9'!$F$18</f>
        <v>0</v>
      </c>
      <c r="D375" s="340" t="s">
        <v>363</v>
      </c>
      <c r="E375" s="345">
        <v>1753497</v>
      </c>
      <c r="F375" s="304">
        <v>18077</v>
      </c>
      <c r="G375" s="303">
        <f>'2026 Sum_Fall Order Form V9'!$Q$23</f>
        <v>0</v>
      </c>
      <c r="H375" s="303">
        <f>'2026 Sum_Fall Order Form V9'!$Q$23</f>
        <v>0</v>
      </c>
      <c r="I375" s="304">
        <f>'2026 Sum_Fall Order Form V9'!$Q$267</f>
        <v>0</v>
      </c>
      <c r="J375" s="304"/>
      <c r="K375" s="303">
        <f>'2026 Sum_Fall Order Form V9'!$T$23</f>
        <v>0</v>
      </c>
      <c r="L375" s="303">
        <f>'2026 Sum_Fall Order Form V9'!$T$23</f>
        <v>0</v>
      </c>
      <c r="M375" s="304">
        <f>'2026 Sum_Fall Order Form V9'!$T$267</f>
        <v>0</v>
      </c>
      <c r="N375" s="304"/>
      <c r="O375" s="303">
        <f>'2026 Sum_Fall Order Form V9'!$W$23</f>
        <v>0</v>
      </c>
      <c r="P375" s="303">
        <f>'2026 Sum_Fall Order Form V9'!$W$23</f>
        <v>0</v>
      </c>
      <c r="Q375" s="304">
        <f>'2026 Sum_Fall Order Form V9'!$W$267</f>
        <v>0</v>
      </c>
      <c r="R375" s="304"/>
      <c r="S375" s="303">
        <f>'2026 Sum_Fall Order Form V9'!$Z$23</f>
        <v>0</v>
      </c>
      <c r="T375" s="303">
        <f>'2026 Sum_Fall Order Form V9'!$Z$23</f>
        <v>0</v>
      </c>
      <c r="U375" s="304">
        <f>'2026 Sum_Fall Order Form V9'!$Z$267</f>
        <v>0</v>
      </c>
      <c r="V375" s="304"/>
      <c r="W375" s="305">
        <f>'2026 Sum_Fall Order Form V9'!$K$267</f>
        <v>46174</v>
      </c>
      <c r="X375" s="305">
        <f>'2026 Sum_Fall Order Form V9'!$N$267</f>
        <v>46209</v>
      </c>
      <c r="Z375" s="304" t="str">
        <f>'2026 Sum_Fall Order Form V9'!$BT$267</f>
        <v>S/O</v>
      </c>
    </row>
    <row r="376" spans="1:26">
      <c r="A376" s="304">
        <v>375</v>
      </c>
      <c r="C376" s="302">
        <f>'2026 Sum_Fall Order Form V9'!$F$18</f>
        <v>0</v>
      </c>
      <c r="D376" s="340" t="s">
        <v>363</v>
      </c>
      <c r="E376" s="343" t="s">
        <v>680</v>
      </c>
      <c r="F376" s="304">
        <v>18078</v>
      </c>
      <c r="G376" s="303">
        <f>'2026 Sum_Fall Order Form V9'!$Q$23</f>
        <v>0</v>
      </c>
      <c r="H376" s="303">
        <f>'2026 Sum_Fall Order Form V9'!$Q$23</f>
        <v>0</v>
      </c>
      <c r="I376" s="304">
        <f>'2026 Sum_Fall Order Form V9'!$R$267</f>
        <v>0</v>
      </c>
      <c r="J376" s="304"/>
      <c r="K376" s="303">
        <f>'2026 Sum_Fall Order Form V9'!$T$23</f>
        <v>0</v>
      </c>
      <c r="L376" s="303">
        <f>'2026 Sum_Fall Order Form V9'!$T$23</f>
        <v>0</v>
      </c>
      <c r="M376" s="304">
        <f>'2026 Sum_Fall Order Form V9'!$U$267</f>
        <v>0</v>
      </c>
      <c r="N376" s="304"/>
      <c r="O376" s="303">
        <f>'2026 Sum_Fall Order Form V9'!$W$23</f>
        <v>0</v>
      </c>
      <c r="P376" s="303">
        <f>'2026 Sum_Fall Order Form V9'!$W$23</f>
        <v>0</v>
      </c>
      <c r="Q376" s="304">
        <f>'2026 Sum_Fall Order Form V9'!$X$267</f>
        <v>0</v>
      </c>
      <c r="R376" s="304"/>
      <c r="S376" s="303">
        <f>'2026 Sum_Fall Order Form V9'!$Z$23</f>
        <v>0</v>
      </c>
      <c r="T376" s="303">
        <f>'2026 Sum_Fall Order Form V9'!$Z$23</f>
        <v>0</v>
      </c>
      <c r="U376" s="304">
        <f>'2026 Sum_Fall Order Form V9'!$AA$267</f>
        <v>0</v>
      </c>
      <c r="V376" s="304"/>
      <c r="W376" s="305"/>
      <c r="X376" s="305"/>
      <c r="Z376" s="304"/>
    </row>
    <row r="377" spans="1:26">
      <c r="A377" s="304">
        <v>376</v>
      </c>
      <c r="C377" s="302">
        <f>'2026 Sum_Fall Order Form V9'!$F$18</f>
        <v>0</v>
      </c>
      <c r="D377" s="340" t="s">
        <v>365</v>
      </c>
      <c r="E377" s="345">
        <v>1753527</v>
      </c>
      <c r="F377" s="304">
        <v>5537</v>
      </c>
      <c r="G377" s="303">
        <f>'2026 Sum_Fall Order Form V9'!$Q$23</f>
        <v>0</v>
      </c>
      <c r="H377" s="303">
        <f>'2026 Sum_Fall Order Form V9'!$Q$23</f>
        <v>0</v>
      </c>
      <c r="I377" s="304">
        <f>'2026 Sum_Fall Order Form V9'!$Q$268</f>
        <v>0</v>
      </c>
      <c r="J377" s="304"/>
      <c r="K377" s="303">
        <f>'2026 Sum_Fall Order Form V9'!$T$23</f>
        <v>0</v>
      </c>
      <c r="L377" s="303">
        <f>'2026 Sum_Fall Order Form V9'!$T$23</f>
        <v>0</v>
      </c>
      <c r="M377" s="304">
        <f>'2026 Sum_Fall Order Form V9'!$T$268</f>
        <v>0</v>
      </c>
      <c r="N377" s="304"/>
      <c r="O377" s="303">
        <f>'2026 Sum_Fall Order Form V9'!$W$23</f>
        <v>0</v>
      </c>
      <c r="P377" s="303">
        <f>'2026 Sum_Fall Order Form V9'!$W$23</f>
        <v>0</v>
      </c>
      <c r="Q377" s="304">
        <f>'2026 Sum_Fall Order Form V9'!$W$268</f>
        <v>0</v>
      </c>
      <c r="R377" s="304"/>
      <c r="S377" s="303">
        <f>'2026 Sum_Fall Order Form V9'!$Z$23</f>
        <v>0</v>
      </c>
      <c r="T377" s="303">
        <f>'2026 Sum_Fall Order Form V9'!$Z$23</f>
        <v>0</v>
      </c>
      <c r="U377" s="304">
        <f>'2026 Sum_Fall Order Form V9'!$Z$268</f>
        <v>0</v>
      </c>
      <c r="V377" s="304"/>
      <c r="W377" s="305">
        <f>'2026 Sum_Fall Order Form V9'!$K$268</f>
        <v>46174</v>
      </c>
      <c r="X377" s="305">
        <f>'2026 Sum_Fall Order Form V9'!$N$268</f>
        <v>46209</v>
      </c>
      <c r="Z377" s="304">
        <f>'2026 Sum_Fall Order Form V9'!$BT$268</f>
        <v>28</v>
      </c>
    </row>
    <row r="378" spans="1:26">
      <c r="A378" s="304">
        <v>377</v>
      </c>
      <c r="C378" s="302">
        <f>'2026 Sum_Fall Order Form V9'!$F$18</f>
        <v>0</v>
      </c>
      <c r="D378" s="340" t="s">
        <v>365</v>
      </c>
      <c r="E378" s="343" t="s">
        <v>681</v>
      </c>
      <c r="F378" s="304">
        <v>5644</v>
      </c>
      <c r="G378" s="303">
        <f>'2026 Sum_Fall Order Form V9'!$Q$23</f>
        <v>0</v>
      </c>
      <c r="H378" s="303">
        <f>'2026 Sum_Fall Order Form V9'!$Q$23</f>
        <v>0</v>
      </c>
      <c r="I378" s="304">
        <f>'2026 Sum_Fall Order Form V9'!$R$268</f>
        <v>0</v>
      </c>
      <c r="J378" s="304"/>
      <c r="K378" s="303">
        <f>'2026 Sum_Fall Order Form V9'!$T$23</f>
        <v>0</v>
      </c>
      <c r="L378" s="303">
        <f>'2026 Sum_Fall Order Form V9'!$T$23</f>
        <v>0</v>
      </c>
      <c r="M378" s="304">
        <f>'2026 Sum_Fall Order Form V9'!$U$268</f>
        <v>0</v>
      </c>
      <c r="N378" s="304"/>
      <c r="O378" s="303">
        <f>'2026 Sum_Fall Order Form V9'!$W$23</f>
        <v>0</v>
      </c>
      <c r="P378" s="303">
        <f>'2026 Sum_Fall Order Form V9'!$W$23</f>
        <v>0</v>
      </c>
      <c r="Q378" s="304">
        <f>'2026 Sum_Fall Order Form V9'!$X$268</f>
        <v>0</v>
      </c>
      <c r="R378" s="304"/>
      <c r="S378" s="303">
        <f>'2026 Sum_Fall Order Form V9'!$Z$23</f>
        <v>0</v>
      </c>
      <c r="T378" s="303">
        <f>'2026 Sum_Fall Order Form V9'!$Z$23</f>
        <v>0</v>
      </c>
      <c r="U378" s="304">
        <f>'2026 Sum_Fall Order Form V9'!$AA$268</f>
        <v>0</v>
      </c>
      <c r="V378" s="304"/>
      <c r="W378" s="305"/>
      <c r="X378" s="305"/>
      <c r="Z378" s="304"/>
    </row>
    <row r="379" spans="1:26">
      <c r="A379" s="304">
        <v>378</v>
      </c>
      <c r="C379" s="302">
        <f>'2026 Sum_Fall Order Form V9'!$F$18</f>
        <v>0</v>
      </c>
      <c r="D379" s="225" t="s">
        <v>368</v>
      </c>
      <c r="E379" s="342">
        <v>1755141</v>
      </c>
      <c r="F379" s="304">
        <v>25749</v>
      </c>
      <c r="G379" s="303">
        <f>'2026 Sum_Fall Order Form V9'!$Q$23</f>
        <v>0</v>
      </c>
      <c r="H379" s="303">
        <f>'2026 Sum_Fall Order Form V9'!$Q$23</f>
        <v>0</v>
      </c>
      <c r="I379" s="304">
        <f>'2026 Sum_Fall Order Form V9'!$Q$271</f>
        <v>0</v>
      </c>
      <c r="K379" s="303">
        <f>'2026 Sum_Fall Order Form V9'!$T$23</f>
        <v>0</v>
      </c>
      <c r="L379" s="303">
        <f>'2026 Sum_Fall Order Form V9'!$T$23</f>
        <v>0</v>
      </c>
      <c r="M379" s="304">
        <f>'2026 Sum_Fall Order Form V9'!$T$271</f>
        <v>0</v>
      </c>
      <c r="O379" s="303">
        <f>'2026 Sum_Fall Order Form V9'!$W$23</f>
        <v>0</v>
      </c>
      <c r="P379" s="303">
        <f>'2026 Sum_Fall Order Form V9'!$W$23</f>
        <v>0</v>
      </c>
      <c r="Q379" s="304">
        <f>'2026 Sum_Fall Order Form V9'!$W$271</f>
        <v>0</v>
      </c>
      <c r="S379" s="303">
        <f>'2026 Sum_Fall Order Form V9'!$Z$23</f>
        <v>0</v>
      </c>
      <c r="T379" s="303">
        <f>'2026 Sum_Fall Order Form V9'!$Z$23</f>
        <v>0</v>
      </c>
      <c r="U379" s="304">
        <f>'2026 Sum_Fall Order Form V9'!$Z$271</f>
        <v>0</v>
      </c>
      <c r="W379" s="305">
        <f>'2026 Sum_Fall Order Form V9'!$K$271</f>
        <v>46279</v>
      </c>
      <c r="X379" s="305">
        <f>'2026 Sum_Fall Order Form V9'!$N$271</f>
        <v>46307</v>
      </c>
      <c r="Y379" s="311"/>
      <c r="Z379" s="304" t="str">
        <f>'2026 Sum_Fall Order Form V9'!$BT$271</f>
        <v>S/O</v>
      </c>
    </row>
    <row r="380" spans="1:26">
      <c r="A380" s="304">
        <v>379</v>
      </c>
      <c r="C380" s="302">
        <f>'2026 Sum_Fall Order Form V9'!$F$18</f>
        <v>0</v>
      </c>
      <c r="D380" s="225" t="s">
        <v>368</v>
      </c>
      <c r="E380" s="343" t="s">
        <v>682</v>
      </c>
      <c r="F380" s="304">
        <v>25839</v>
      </c>
      <c r="G380" s="303">
        <f>'2026 Sum_Fall Order Form V9'!$Q$23</f>
        <v>0</v>
      </c>
      <c r="H380" s="303">
        <f>'2026 Sum_Fall Order Form V9'!$Q$23</f>
        <v>0</v>
      </c>
      <c r="I380" s="304">
        <f>'2026 Sum_Fall Order Form V9'!$R$271</f>
        <v>0</v>
      </c>
      <c r="K380" s="303">
        <f>'2026 Sum_Fall Order Form V9'!$T$23</f>
        <v>0</v>
      </c>
      <c r="L380" s="303">
        <f>'2026 Sum_Fall Order Form V9'!$T$23</f>
        <v>0</v>
      </c>
      <c r="M380" s="304">
        <f>'2026 Sum_Fall Order Form V9'!$U$271</f>
        <v>0</v>
      </c>
      <c r="O380" s="303">
        <f>'2026 Sum_Fall Order Form V9'!$W$23</f>
        <v>0</v>
      </c>
      <c r="P380" s="303">
        <f>'2026 Sum_Fall Order Form V9'!$W$23</f>
        <v>0</v>
      </c>
      <c r="Q380" s="304">
        <f>'2026 Sum_Fall Order Form V9'!$X$271</f>
        <v>0</v>
      </c>
      <c r="S380" s="303">
        <f>'2026 Sum_Fall Order Form V9'!$Z$23</f>
        <v>0</v>
      </c>
      <c r="T380" s="303">
        <f>'2026 Sum_Fall Order Form V9'!$Z$23</f>
        <v>0</v>
      </c>
      <c r="U380" s="304">
        <f>'2026 Sum_Fall Order Form V9'!$AA$271</f>
        <v>0</v>
      </c>
      <c r="W380" s="305"/>
      <c r="X380" s="305"/>
      <c r="Y380" s="311"/>
      <c r="Z380" s="304"/>
    </row>
    <row r="381" spans="1:26">
      <c r="A381" s="304">
        <v>380</v>
      </c>
      <c r="C381" s="302">
        <f>'2026 Sum_Fall Order Form V9'!$F$18</f>
        <v>0</v>
      </c>
      <c r="D381" s="225" t="s">
        <v>369</v>
      </c>
      <c r="E381" s="342">
        <v>1755161</v>
      </c>
      <c r="F381" s="304">
        <v>5400</v>
      </c>
      <c r="G381" s="303">
        <f>'2026 Sum_Fall Order Form V9'!$Q$23</f>
        <v>0</v>
      </c>
      <c r="H381" s="303">
        <f>'2026 Sum_Fall Order Form V9'!$Q$23</f>
        <v>0</v>
      </c>
      <c r="I381" s="304">
        <f>'2026 Sum_Fall Order Form V9'!$Q$272</f>
        <v>0</v>
      </c>
      <c r="K381" s="303">
        <f>'2026 Sum_Fall Order Form V9'!$T$23</f>
        <v>0</v>
      </c>
      <c r="L381" s="303">
        <f>'2026 Sum_Fall Order Form V9'!$T$23</f>
        <v>0</v>
      </c>
      <c r="M381" s="304">
        <f>'2026 Sum_Fall Order Form V9'!$T$272</f>
        <v>0</v>
      </c>
      <c r="O381" s="303">
        <f>'2026 Sum_Fall Order Form V9'!$W$23</f>
        <v>0</v>
      </c>
      <c r="P381" s="303">
        <f>'2026 Sum_Fall Order Form V9'!$W$23</f>
        <v>0</v>
      </c>
      <c r="Q381" s="304">
        <f>'2026 Sum_Fall Order Form V9'!$W$272</f>
        <v>0</v>
      </c>
      <c r="S381" s="303">
        <f>'2026 Sum_Fall Order Form V9'!$Z$23</f>
        <v>0</v>
      </c>
      <c r="T381" s="303">
        <f>'2026 Sum_Fall Order Form V9'!$Z$23</f>
        <v>0</v>
      </c>
      <c r="U381" s="304">
        <f>'2026 Sum_Fall Order Form V9'!$Z$272</f>
        <v>0</v>
      </c>
      <c r="W381" s="305">
        <f>'2026 Sum_Fall Order Form V9'!$K$272</f>
        <v>46279</v>
      </c>
      <c r="X381" s="305">
        <f>'2026 Sum_Fall Order Form V9'!$N$272</f>
        <v>46307</v>
      </c>
      <c r="Y381" s="311"/>
      <c r="Z381" s="304" t="str">
        <f>'2026 Sum_Fall Order Form V9'!$BT$272</f>
        <v>S/O</v>
      </c>
    </row>
    <row r="382" spans="1:26">
      <c r="A382" s="304">
        <v>381</v>
      </c>
      <c r="C382" s="302">
        <f>'2026 Sum_Fall Order Form V9'!$F$18</f>
        <v>0</v>
      </c>
      <c r="D382" s="225" t="s">
        <v>369</v>
      </c>
      <c r="E382" s="343" t="s">
        <v>683</v>
      </c>
      <c r="F382" s="304">
        <v>5855</v>
      </c>
      <c r="G382" s="303">
        <f>'2026 Sum_Fall Order Form V9'!$Q$23</f>
        <v>0</v>
      </c>
      <c r="H382" s="303">
        <f>'2026 Sum_Fall Order Form V9'!$Q$23</f>
        <v>0</v>
      </c>
      <c r="I382" s="304">
        <f>'2026 Sum_Fall Order Form V9'!$R$272</f>
        <v>0</v>
      </c>
      <c r="K382" s="303">
        <f>'2026 Sum_Fall Order Form V9'!$T$23</f>
        <v>0</v>
      </c>
      <c r="L382" s="303">
        <f>'2026 Sum_Fall Order Form V9'!$T$23</f>
        <v>0</v>
      </c>
      <c r="M382" s="304">
        <f>'2026 Sum_Fall Order Form V9'!$U$272</f>
        <v>0</v>
      </c>
      <c r="O382" s="303">
        <f>'2026 Sum_Fall Order Form V9'!$W$23</f>
        <v>0</v>
      </c>
      <c r="P382" s="303">
        <f>'2026 Sum_Fall Order Form V9'!$W$23</f>
        <v>0</v>
      </c>
      <c r="Q382" s="304">
        <f>'2026 Sum_Fall Order Form V9'!$X$272</f>
        <v>0</v>
      </c>
      <c r="S382" s="303">
        <f>'2026 Sum_Fall Order Form V9'!$Z$23</f>
        <v>0</v>
      </c>
      <c r="T382" s="303">
        <f>'2026 Sum_Fall Order Form V9'!$Z$23</f>
        <v>0</v>
      </c>
      <c r="U382" s="304">
        <f>'2026 Sum_Fall Order Form V9'!$AA$272</f>
        <v>0</v>
      </c>
      <c r="W382" s="305"/>
      <c r="X382" s="305"/>
      <c r="Y382" s="311"/>
      <c r="Z382" s="304"/>
    </row>
    <row r="383" spans="1:26">
      <c r="A383" s="304">
        <v>382</v>
      </c>
      <c r="C383" s="302">
        <f>'2026 Sum_Fall Order Form V9'!$F$18</f>
        <v>0</v>
      </c>
      <c r="D383" s="225" t="s">
        <v>370</v>
      </c>
      <c r="E383" s="342">
        <v>1755201</v>
      </c>
      <c r="F383" s="304">
        <v>5407</v>
      </c>
      <c r="G383" s="303">
        <f>'2026 Sum_Fall Order Form V9'!$Q$23</f>
        <v>0</v>
      </c>
      <c r="H383" s="303">
        <f>'2026 Sum_Fall Order Form V9'!$Q$23</f>
        <v>0</v>
      </c>
      <c r="I383" s="304">
        <f>'2026 Sum_Fall Order Form V9'!$Q$273</f>
        <v>0</v>
      </c>
      <c r="K383" s="303">
        <f>'2026 Sum_Fall Order Form V9'!$T$23</f>
        <v>0</v>
      </c>
      <c r="L383" s="303">
        <f>'2026 Sum_Fall Order Form V9'!$T$23</f>
        <v>0</v>
      </c>
      <c r="M383" s="304">
        <f>'2026 Sum_Fall Order Form V9'!$T$273</f>
        <v>0</v>
      </c>
      <c r="O383" s="303">
        <f>'2026 Sum_Fall Order Form V9'!$W$23</f>
        <v>0</v>
      </c>
      <c r="P383" s="303">
        <f>'2026 Sum_Fall Order Form V9'!$W$23</f>
        <v>0</v>
      </c>
      <c r="Q383" s="304">
        <f>'2026 Sum_Fall Order Form V9'!$W$273</f>
        <v>0</v>
      </c>
      <c r="S383" s="303">
        <f>'2026 Sum_Fall Order Form V9'!$Z$23</f>
        <v>0</v>
      </c>
      <c r="T383" s="303">
        <f>'2026 Sum_Fall Order Form V9'!$Z$23</f>
        <v>0</v>
      </c>
      <c r="U383" s="304">
        <f>'2026 Sum_Fall Order Form V9'!$Z$273</f>
        <v>0</v>
      </c>
      <c r="W383" s="305">
        <f>'2026 Sum_Fall Order Form V9'!$K$273</f>
        <v>46279</v>
      </c>
      <c r="X383" s="305">
        <f>'2026 Sum_Fall Order Form V9'!$N$273</f>
        <v>46307</v>
      </c>
      <c r="Y383" s="311"/>
      <c r="Z383" s="304">
        <f>'2026 Sum_Fall Order Form V9'!$BT$273</f>
        <v>22</v>
      </c>
    </row>
    <row r="384" spans="1:26">
      <c r="A384" s="304">
        <v>383</v>
      </c>
      <c r="C384" s="302">
        <f>'2026 Sum_Fall Order Form V9'!$F$18</f>
        <v>0</v>
      </c>
      <c r="D384" s="225" t="s">
        <v>370</v>
      </c>
      <c r="E384" s="343" t="s">
        <v>684</v>
      </c>
      <c r="F384" s="304">
        <v>5857</v>
      </c>
      <c r="G384" s="303">
        <f>'2026 Sum_Fall Order Form V9'!$Q$23</f>
        <v>0</v>
      </c>
      <c r="H384" s="303">
        <f>'2026 Sum_Fall Order Form V9'!$Q$23</f>
        <v>0</v>
      </c>
      <c r="I384" s="304">
        <f>'2026 Sum_Fall Order Form V9'!$R$273</f>
        <v>0</v>
      </c>
      <c r="K384" s="303">
        <f>'2026 Sum_Fall Order Form V9'!$T$23</f>
        <v>0</v>
      </c>
      <c r="L384" s="303">
        <f>'2026 Sum_Fall Order Form V9'!$T$23</f>
        <v>0</v>
      </c>
      <c r="M384" s="304">
        <f>'2026 Sum_Fall Order Form V9'!$U$273</f>
        <v>0</v>
      </c>
      <c r="O384" s="303">
        <f>'2026 Sum_Fall Order Form V9'!$W$23</f>
        <v>0</v>
      </c>
      <c r="P384" s="303">
        <f>'2026 Sum_Fall Order Form V9'!$W$23</f>
        <v>0</v>
      </c>
      <c r="Q384" s="304">
        <f>'2026 Sum_Fall Order Form V9'!$X$273</f>
        <v>0</v>
      </c>
      <c r="S384" s="303">
        <f>'2026 Sum_Fall Order Form V9'!$Z$23</f>
        <v>0</v>
      </c>
      <c r="T384" s="303">
        <f>'2026 Sum_Fall Order Form V9'!$Z$23</f>
        <v>0</v>
      </c>
      <c r="U384" s="304">
        <f>'2026 Sum_Fall Order Form V9'!$AA$273</f>
        <v>0</v>
      </c>
      <c r="W384" s="305"/>
      <c r="X384" s="305"/>
      <c r="Y384" s="311"/>
      <c r="Z384" s="304"/>
    </row>
    <row r="385" spans="1:26">
      <c r="A385" s="304">
        <v>384</v>
      </c>
      <c r="C385" s="302">
        <f>'2026 Sum_Fall Order Form V9'!$F$18</f>
        <v>0</v>
      </c>
      <c r="D385" s="225" t="s">
        <v>371</v>
      </c>
      <c r="E385" s="342">
        <v>1755451</v>
      </c>
      <c r="F385" s="304">
        <v>5408</v>
      </c>
      <c r="G385" s="303">
        <f>'2026 Sum_Fall Order Form V9'!$Q$23</f>
        <v>0</v>
      </c>
      <c r="H385" s="303">
        <f>'2026 Sum_Fall Order Form V9'!$Q$23</f>
        <v>0</v>
      </c>
      <c r="I385" s="304">
        <f>'2026 Sum_Fall Order Form V9'!$Q$274</f>
        <v>0</v>
      </c>
      <c r="K385" s="303">
        <f>'2026 Sum_Fall Order Form V9'!$T$23</f>
        <v>0</v>
      </c>
      <c r="L385" s="303">
        <f>'2026 Sum_Fall Order Form V9'!$T$23</f>
        <v>0</v>
      </c>
      <c r="M385" s="304">
        <f>'2026 Sum_Fall Order Form V9'!$T$274</f>
        <v>0</v>
      </c>
      <c r="O385" s="303">
        <f>'2026 Sum_Fall Order Form V9'!$W$23</f>
        <v>0</v>
      </c>
      <c r="P385" s="303">
        <f>'2026 Sum_Fall Order Form V9'!$W$23</f>
        <v>0</v>
      </c>
      <c r="Q385" s="304">
        <f>'2026 Sum_Fall Order Form V9'!$W$274</f>
        <v>0</v>
      </c>
      <c r="S385" s="303">
        <f>'2026 Sum_Fall Order Form V9'!$Z$23</f>
        <v>0</v>
      </c>
      <c r="T385" s="303">
        <f>'2026 Sum_Fall Order Form V9'!$Z$23</f>
        <v>0</v>
      </c>
      <c r="U385" s="304">
        <f>'2026 Sum_Fall Order Form V9'!$Z$274</f>
        <v>0</v>
      </c>
      <c r="W385" s="305">
        <f>'2026 Sum_Fall Order Form V9'!$K$274</f>
        <v>46279</v>
      </c>
      <c r="X385" s="305">
        <f>'2026 Sum_Fall Order Form V9'!$N$274</f>
        <v>46307</v>
      </c>
      <c r="Y385" s="311"/>
      <c r="Z385" s="304" t="str">
        <f>'2026 Sum_Fall Order Form V9'!$BT$274</f>
        <v>S/O</v>
      </c>
    </row>
    <row r="386" spans="1:26">
      <c r="A386" s="304">
        <v>385</v>
      </c>
      <c r="C386" s="302">
        <f>'2026 Sum_Fall Order Form V9'!$F$18</f>
        <v>0</v>
      </c>
      <c r="D386" s="225" t="s">
        <v>371</v>
      </c>
      <c r="E386" s="343" t="s">
        <v>685</v>
      </c>
      <c r="F386" s="304">
        <v>5865</v>
      </c>
      <c r="G386" s="303">
        <f>'2026 Sum_Fall Order Form V9'!$Q$23</f>
        <v>0</v>
      </c>
      <c r="H386" s="303">
        <f>'2026 Sum_Fall Order Form V9'!$Q$23</f>
        <v>0</v>
      </c>
      <c r="I386" s="304">
        <f>'2026 Sum_Fall Order Form V9'!$R$274</f>
        <v>0</v>
      </c>
      <c r="K386" s="303">
        <f>'2026 Sum_Fall Order Form V9'!$T$23</f>
        <v>0</v>
      </c>
      <c r="L386" s="303">
        <f>'2026 Sum_Fall Order Form V9'!$T$23</f>
        <v>0</v>
      </c>
      <c r="M386" s="304">
        <f>'2026 Sum_Fall Order Form V9'!$U$274</f>
        <v>0</v>
      </c>
      <c r="O386" s="303">
        <f>'2026 Sum_Fall Order Form V9'!$W$23</f>
        <v>0</v>
      </c>
      <c r="P386" s="303">
        <f>'2026 Sum_Fall Order Form V9'!$W$23</f>
        <v>0</v>
      </c>
      <c r="Q386" s="304">
        <f>'2026 Sum_Fall Order Form V9'!$X$274</f>
        <v>0</v>
      </c>
      <c r="S386" s="303">
        <f>'2026 Sum_Fall Order Form V9'!$Z$23</f>
        <v>0</v>
      </c>
      <c r="T386" s="303">
        <f>'2026 Sum_Fall Order Form V9'!$Z$23</f>
        <v>0</v>
      </c>
      <c r="U386" s="304">
        <f>'2026 Sum_Fall Order Form V9'!$AA$274</f>
        <v>0</v>
      </c>
      <c r="W386" s="305"/>
      <c r="X386" s="305"/>
      <c r="Y386" s="311"/>
      <c r="Z386" s="304"/>
    </row>
    <row r="387" spans="1:26">
      <c r="A387" s="304">
        <v>386</v>
      </c>
      <c r="C387" s="302">
        <f>'2026 Sum_Fall Order Form V9'!$F$18</f>
        <v>0</v>
      </c>
      <c r="D387" s="225" t="s">
        <v>372</v>
      </c>
      <c r="E387" s="342">
        <v>1755551</v>
      </c>
      <c r="F387" s="304">
        <v>5545</v>
      </c>
      <c r="G387" s="303">
        <f>'2026 Sum_Fall Order Form V9'!$Q$23</f>
        <v>0</v>
      </c>
      <c r="H387" s="303">
        <f>'2026 Sum_Fall Order Form V9'!$Q$23</f>
        <v>0</v>
      </c>
      <c r="I387" s="304">
        <f>'2026 Sum_Fall Order Form V9'!$Q$275</f>
        <v>0</v>
      </c>
      <c r="K387" s="303">
        <f>'2026 Sum_Fall Order Form V9'!$T$23</f>
        <v>0</v>
      </c>
      <c r="L387" s="303">
        <f>'2026 Sum_Fall Order Form V9'!$T$23</f>
        <v>0</v>
      </c>
      <c r="M387" s="304">
        <f>'2026 Sum_Fall Order Form V9'!$T$275</f>
        <v>0</v>
      </c>
      <c r="O387" s="303">
        <f>'2026 Sum_Fall Order Form V9'!$W$23</f>
        <v>0</v>
      </c>
      <c r="P387" s="303">
        <f>'2026 Sum_Fall Order Form V9'!$W$23</f>
        <v>0</v>
      </c>
      <c r="Q387" s="304">
        <f>'2026 Sum_Fall Order Form V9'!$W$275</f>
        <v>0</v>
      </c>
      <c r="S387" s="303">
        <f>'2026 Sum_Fall Order Form V9'!$Z$23</f>
        <v>0</v>
      </c>
      <c r="T387" s="303">
        <f>'2026 Sum_Fall Order Form V9'!$Z$23</f>
        <v>0</v>
      </c>
      <c r="U387" s="304">
        <f>'2026 Sum_Fall Order Form V9'!$Z$275</f>
        <v>0</v>
      </c>
      <c r="W387" s="305">
        <f>'2026 Sum_Fall Order Form V9'!$K$275</f>
        <v>46279</v>
      </c>
      <c r="X387" s="305">
        <f>'2026 Sum_Fall Order Form V9'!$N$275</f>
        <v>46307</v>
      </c>
      <c r="Y387" s="311"/>
      <c r="Z387" s="304" t="str">
        <f>'2026 Sum_Fall Order Form V9'!$BT$275</f>
        <v>S/O</v>
      </c>
    </row>
    <row r="388" spans="1:26">
      <c r="A388" s="304">
        <v>387</v>
      </c>
      <c r="C388" s="302">
        <f>'2026 Sum_Fall Order Form V9'!$F$18</f>
        <v>0</v>
      </c>
      <c r="D388" s="225" t="s">
        <v>372</v>
      </c>
      <c r="E388" s="343" t="s">
        <v>686</v>
      </c>
      <c r="F388" s="304">
        <v>5867</v>
      </c>
      <c r="G388" s="303">
        <f>'2026 Sum_Fall Order Form V9'!$Q$23</f>
        <v>0</v>
      </c>
      <c r="H388" s="303">
        <f>'2026 Sum_Fall Order Form V9'!$Q$23</f>
        <v>0</v>
      </c>
      <c r="I388" s="304">
        <f>'2026 Sum_Fall Order Form V9'!$R$275</f>
        <v>0</v>
      </c>
      <c r="K388" s="303">
        <f>'2026 Sum_Fall Order Form V9'!$T$23</f>
        <v>0</v>
      </c>
      <c r="L388" s="303">
        <f>'2026 Sum_Fall Order Form V9'!$T$23</f>
        <v>0</v>
      </c>
      <c r="M388" s="304">
        <f>'2026 Sum_Fall Order Form V9'!$U$275</f>
        <v>0</v>
      </c>
      <c r="O388" s="303">
        <f>'2026 Sum_Fall Order Form V9'!$W$23</f>
        <v>0</v>
      </c>
      <c r="P388" s="303">
        <f>'2026 Sum_Fall Order Form V9'!$W$23</f>
        <v>0</v>
      </c>
      <c r="Q388" s="304">
        <f>'2026 Sum_Fall Order Form V9'!$X$275</f>
        <v>0</v>
      </c>
      <c r="S388" s="303">
        <f>'2026 Sum_Fall Order Form V9'!$Z$23</f>
        <v>0</v>
      </c>
      <c r="T388" s="303">
        <f>'2026 Sum_Fall Order Form V9'!$Z$23</f>
        <v>0</v>
      </c>
      <c r="U388" s="304">
        <f>'2026 Sum_Fall Order Form V9'!$AA$275</f>
        <v>0</v>
      </c>
      <c r="W388" s="305"/>
      <c r="X388" s="305"/>
      <c r="Y388" s="311"/>
      <c r="Z388" s="304"/>
    </row>
    <row r="389" spans="1:26">
      <c r="A389" s="304">
        <v>388</v>
      </c>
      <c r="C389" s="302">
        <f>'2026 Sum_Fall Order Form V9'!$F$18</f>
        <v>0</v>
      </c>
      <c r="D389" s="225" t="s">
        <v>373</v>
      </c>
      <c r="E389" s="342">
        <v>1755621</v>
      </c>
      <c r="F389" s="304">
        <v>5402</v>
      </c>
      <c r="G389" s="303">
        <f>'2026 Sum_Fall Order Form V9'!$Q$23</f>
        <v>0</v>
      </c>
      <c r="H389" s="303">
        <f>'2026 Sum_Fall Order Form V9'!$Q$23</f>
        <v>0</v>
      </c>
      <c r="I389" s="304">
        <f>'2026 Sum_Fall Order Form V9'!$Q$276</f>
        <v>0</v>
      </c>
      <c r="K389" s="303">
        <f>'2026 Sum_Fall Order Form V9'!$T$23</f>
        <v>0</v>
      </c>
      <c r="L389" s="303">
        <f>'2026 Sum_Fall Order Form V9'!$T$23</f>
        <v>0</v>
      </c>
      <c r="M389" s="304">
        <f>'2026 Sum_Fall Order Form V9'!$T$276</f>
        <v>0</v>
      </c>
      <c r="O389" s="303">
        <f>'2026 Sum_Fall Order Form V9'!$W$23</f>
        <v>0</v>
      </c>
      <c r="P389" s="303">
        <f>'2026 Sum_Fall Order Form V9'!$W$23</f>
        <v>0</v>
      </c>
      <c r="Q389" s="304">
        <f>'2026 Sum_Fall Order Form V9'!$W$276</f>
        <v>0</v>
      </c>
      <c r="S389" s="303">
        <f>'2026 Sum_Fall Order Form V9'!$Z$23</f>
        <v>0</v>
      </c>
      <c r="T389" s="303">
        <f>'2026 Sum_Fall Order Form V9'!$Z$23</f>
        <v>0</v>
      </c>
      <c r="U389" s="304">
        <f>'2026 Sum_Fall Order Form V9'!$Z$276</f>
        <v>0</v>
      </c>
      <c r="W389" s="305">
        <f>'2026 Sum_Fall Order Form V9'!$K$276</f>
        <v>46279</v>
      </c>
      <c r="X389" s="305">
        <f>'2026 Sum_Fall Order Form V9'!$N$276</f>
        <v>46307</v>
      </c>
      <c r="Z389" s="304">
        <f>'2026 Sum_Fall Order Form V9'!$BT$276</f>
        <v>13</v>
      </c>
    </row>
    <row r="390" spans="1:26">
      <c r="A390" s="304">
        <v>389</v>
      </c>
      <c r="C390" s="302">
        <f>'2026 Sum_Fall Order Form V9'!$F$18</f>
        <v>0</v>
      </c>
      <c r="D390" s="225" t="s">
        <v>373</v>
      </c>
      <c r="E390" s="343" t="s">
        <v>687</v>
      </c>
      <c r="F390" s="304">
        <v>5869</v>
      </c>
      <c r="G390" s="303">
        <f>'2026 Sum_Fall Order Form V9'!$Q$23</f>
        <v>0</v>
      </c>
      <c r="H390" s="303">
        <f>'2026 Sum_Fall Order Form V9'!$Q$23</f>
        <v>0</v>
      </c>
      <c r="I390" s="304">
        <f>'2026 Sum_Fall Order Form V9'!$R$276</f>
        <v>0</v>
      </c>
      <c r="K390" s="303">
        <f>'2026 Sum_Fall Order Form V9'!$T$23</f>
        <v>0</v>
      </c>
      <c r="L390" s="303">
        <f>'2026 Sum_Fall Order Form V9'!$T$23</f>
        <v>0</v>
      </c>
      <c r="M390" s="304">
        <f>'2026 Sum_Fall Order Form V9'!$U$276</f>
        <v>0</v>
      </c>
      <c r="O390" s="303">
        <f>'2026 Sum_Fall Order Form V9'!$W$23</f>
        <v>0</v>
      </c>
      <c r="P390" s="303">
        <f>'2026 Sum_Fall Order Form V9'!$W$23</f>
        <v>0</v>
      </c>
      <c r="Q390" s="304">
        <f>'2026 Sum_Fall Order Form V9'!$X$276</f>
        <v>0</v>
      </c>
      <c r="S390" s="303">
        <f>'2026 Sum_Fall Order Form V9'!$Z$23</f>
        <v>0</v>
      </c>
      <c r="T390" s="303">
        <f>'2026 Sum_Fall Order Form V9'!$Z$23</f>
        <v>0</v>
      </c>
      <c r="U390" s="304">
        <f>'2026 Sum_Fall Order Form V9'!$AA$276</f>
        <v>0</v>
      </c>
      <c r="W390" s="305"/>
      <c r="X390" s="305"/>
      <c r="Z390" s="304"/>
    </row>
    <row r="391" spans="1:26">
      <c r="A391" s="304">
        <v>390</v>
      </c>
      <c r="C391" s="302">
        <f>'2026 Sum_Fall Order Form V9'!$F$18</f>
        <v>0</v>
      </c>
      <c r="D391" s="225" t="s">
        <v>374</v>
      </c>
      <c r="E391" s="342">
        <v>1755941</v>
      </c>
      <c r="F391" s="304">
        <v>5392</v>
      </c>
      <c r="G391" s="303">
        <f>'2026 Sum_Fall Order Form V9'!$Q$23</f>
        <v>0</v>
      </c>
      <c r="H391" s="303">
        <f>'2026 Sum_Fall Order Form V9'!$Q$23</f>
        <v>0</v>
      </c>
      <c r="I391" s="304">
        <f>'2026 Sum_Fall Order Form V9'!$Q$277</f>
        <v>0</v>
      </c>
      <c r="K391" s="303">
        <f>'2026 Sum_Fall Order Form V9'!$T$23</f>
        <v>0</v>
      </c>
      <c r="L391" s="303">
        <f>'2026 Sum_Fall Order Form V9'!$T$23</f>
        <v>0</v>
      </c>
      <c r="M391" s="304">
        <f>'2026 Sum_Fall Order Form V9'!$T$277</f>
        <v>0</v>
      </c>
      <c r="O391" s="303">
        <f>'2026 Sum_Fall Order Form V9'!$W$23</f>
        <v>0</v>
      </c>
      <c r="P391" s="303">
        <f>'2026 Sum_Fall Order Form V9'!$W$23</f>
        <v>0</v>
      </c>
      <c r="Q391" s="304">
        <f>'2026 Sum_Fall Order Form V9'!$W$277</f>
        <v>0</v>
      </c>
      <c r="S391" s="303">
        <f>'2026 Sum_Fall Order Form V9'!$Z$23</f>
        <v>0</v>
      </c>
      <c r="T391" s="303">
        <f>'2026 Sum_Fall Order Form V9'!$Z$23</f>
        <v>0</v>
      </c>
      <c r="U391" s="304">
        <f>'2026 Sum_Fall Order Form V9'!$Z$277</f>
        <v>0</v>
      </c>
      <c r="W391" s="305">
        <f>'2026 Sum_Fall Order Form V9'!$K$277</f>
        <v>46279</v>
      </c>
      <c r="X391" s="305">
        <f>'2026 Sum_Fall Order Form V9'!$N$277</f>
        <v>46307</v>
      </c>
      <c r="Z391" s="304">
        <f>'2026 Sum_Fall Order Form V9'!$BT$277</f>
        <v>42</v>
      </c>
    </row>
    <row r="392" spans="1:26">
      <c r="A392" s="304">
        <v>391</v>
      </c>
      <c r="C392" s="302">
        <f>'2026 Sum_Fall Order Form V9'!$F$18</f>
        <v>0</v>
      </c>
      <c r="D392" s="225" t="s">
        <v>374</v>
      </c>
      <c r="E392" s="343" t="s">
        <v>688</v>
      </c>
      <c r="F392" s="304">
        <v>5871</v>
      </c>
      <c r="G392" s="303">
        <f>'2026 Sum_Fall Order Form V9'!$Q$23</f>
        <v>0</v>
      </c>
      <c r="H392" s="303">
        <f>'2026 Sum_Fall Order Form V9'!$Q$23</f>
        <v>0</v>
      </c>
      <c r="I392" s="304">
        <f>'2026 Sum_Fall Order Form V9'!$R$277</f>
        <v>0</v>
      </c>
      <c r="K392" s="303">
        <f>'2026 Sum_Fall Order Form V9'!$T$23</f>
        <v>0</v>
      </c>
      <c r="L392" s="303">
        <f>'2026 Sum_Fall Order Form V9'!$T$23</f>
        <v>0</v>
      </c>
      <c r="M392" s="304">
        <f>'2026 Sum_Fall Order Form V9'!$U$277</f>
        <v>0</v>
      </c>
      <c r="O392" s="303">
        <f>'2026 Sum_Fall Order Form V9'!$W$23</f>
        <v>0</v>
      </c>
      <c r="P392" s="303">
        <f>'2026 Sum_Fall Order Form V9'!$W$23</f>
        <v>0</v>
      </c>
      <c r="Q392" s="304">
        <f>'2026 Sum_Fall Order Form V9'!$X$277</f>
        <v>0</v>
      </c>
      <c r="S392" s="303">
        <f>'2026 Sum_Fall Order Form V9'!$Z$23</f>
        <v>0</v>
      </c>
      <c r="T392" s="303">
        <f>'2026 Sum_Fall Order Form V9'!$Z$23</f>
        <v>0</v>
      </c>
      <c r="U392" s="304">
        <f>'2026 Sum_Fall Order Form V9'!$AA$277</f>
        <v>0</v>
      </c>
      <c r="W392" s="305"/>
      <c r="X392" s="305"/>
      <c r="Z392" s="304"/>
    </row>
    <row r="393" spans="1:26">
      <c r="A393" s="304">
        <v>392</v>
      </c>
      <c r="C393" s="302">
        <f>'2026 Sum_Fall Order Form V9'!$F$18</f>
        <v>0</v>
      </c>
      <c r="D393" s="225" t="s">
        <v>375</v>
      </c>
      <c r="E393" s="342">
        <v>1756021</v>
      </c>
      <c r="F393" s="304">
        <v>5405</v>
      </c>
      <c r="G393" s="303">
        <f>'2026 Sum_Fall Order Form V9'!$Q$23</f>
        <v>0</v>
      </c>
      <c r="H393" s="303">
        <f>'2026 Sum_Fall Order Form V9'!$Q$23</f>
        <v>0</v>
      </c>
      <c r="I393" s="304">
        <f>'2026 Sum_Fall Order Form V9'!$Q$278</f>
        <v>0</v>
      </c>
      <c r="K393" s="303">
        <f>'2026 Sum_Fall Order Form V9'!$T$23</f>
        <v>0</v>
      </c>
      <c r="L393" s="303">
        <f>'2026 Sum_Fall Order Form V9'!$T$23</f>
        <v>0</v>
      </c>
      <c r="M393" s="304">
        <f>'2026 Sum_Fall Order Form V9'!$T$278</f>
        <v>0</v>
      </c>
      <c r="O393" s="303">
        <f>'2026 Sum_Fall Order Form V9'!$W$23</f>
        <v>0</v>
      </c>
      <c r="P393" s="303">
        <f>'2026 Sum_Fall Order Form V9'!$W$23</f>
        <v>0</v>
      </c>
      <c r="Q393" s="304">
        <f>'2026 Sum_Fall Order Form V9'!$W$278</f>
        <v>0</v>
      </c>
      <c r="S393" s="303">
        <f>'2026 Sum_Fall Order Form V9'!$Z$23</f>
        <v>0</v>
      </c>
      <c r="T393" s="303">
        <f>'2026 Sum_Fall Order Form V9'!$Z$23</f>
        <v>0</v>
      </c>
      <c r="U393" s="304">
        <f>'2026 Sum_Fall Order Form V9'!$Z$278</f>
        <v>0</v>
      </c>
      <c r="W393" s="305">
        <f>'2026 Sum_Fall Order Form V9'!$K$278</f>
        <v>46279</v>
      </c>
      <c r="X393" s="305">
        <f>'2026 Sum_Fall Order Form V9'!$N$278</f>
        <v>46307</v>
      </c>
      <c r="Z393" s="304" t="str">
        <f>'2026 Sum_Fall Order Form V9'!$BT$278</f>
        <v>S/O</v>
      </c>
    </row>
    <row r="394" spans="1:26">
      <c r="A394" s="304">
        <v>393</v>
      </c>
      <c r="C394" s="302">
        <f>'2026 Sum_Fall Order Form V9'!$F$18</f>
        <v>0</v>
      </c>
      <c r="D394" s="225" t="s">
        <v>375</v>
      </c>
      <c r="E394" s="343" t="s">
        <v>689</v>
      </c>
      <c r="F394" s="304">
        <v>5873</v>
      </c>
      <c r="G394" s="303">
        <f>'2026 Sum_Fall Order Form V9'!$Q$23</f>
        <v>0</v>
      </c>
      <c r="H394" s="303">
        <f>'2026 Sum_Fall Order Form V9'!$Q$23</f>
        <v>0</v>
      </c>
      <c r="I394" s="304">
        <f>'2026 Sum_Fall Order Form V9'!$R$278</f>
        <v>0</v>
      </c>
      <c r="K394" s="303">
        <f>'2026 Sum_Fall Order Form V9'!$T$23</f>
        <v>0</v>
      </c>
      <c r="L394" s="303">
        <f>'2026 Sum_Fall Order Form V9'!$T$23</f>
        <v>0</v>
      </c>
      <c r="M394" s="304">
        <f>'2026 Sum_Fall Order Form V9'!$U$278</f>
        <v>0</v>
      </c>
      <c r="O394" s="303">
        <f>'2026 Sum_Fall Order Form V9'!$W$23</f>
        <v>0</v>
      </c>
      <c r="P394" s="303">
        <f>'2026 Sum_Fall Order Form V9'!$W$23</f>
        <v>0</v>
      </c>
      <c r="Q394" s="304">
        <f>'2026 Sum_Fall Order Form V9'!$X$278</f>
        <v>0</v>
      </c>
      <c r="S394" s="303">
        <f>'2026 Sum_Fall Order Form V9'!$Z$23</f>
        <v>0</v>
      </c>
      <c r="T394" s="303">
        <f>'2026 Sum_Fall Order Form V9'!$Z$23</f>
        <v>0</v>
      </c>
      <c r="U394" s="304">
        <f>'2026 Sum_Fall Order Form V9'!$AA$278</f>
        <v>0</v>
      </c>
      <c r="W394" s="305"/>
      <c r="X394" s="305"/>
      <c r="Z394" s="304"/>
    </row>
    <row r="395" spans="1:26">
      <c r="A395" s="304">
        <v>394</v>
      </c>
      <c r="C395" s="302">
        <f>'2026 Sum_Fall Order Form V9'!$F$18</f>
        <v>0</v>
      </c>
      <c r="D395" s="225" t="s">
        <v>376</v>
      </c>
      <c r="E395" s="342">
        <v>1756081</v>
      </c>
      <c r="F395" s="304">
        <v>25752</v>
      </c>
      <c r="G395" s="303">
        <f>'2026 Sum_Fall Order Form V9'!$Q$23</f>
        <v>0</v>
      </c>
      <c r="H395" s="303">
        <f>'2026 Sum_Fall Order Form V9'!$Q$23</f>
        <v>0</v>
      </c>
      <c r="I395" s="304">
        <f>'2026 Sum_Fall Order Form V9'!$Q$279</f>
        <v>0</v>
      </c>
      <c r="K395" s="303">
        <f>'2026 Sum_Fall Order Form V9'!$T$23</f>
        <v>0</v>
      </c>
      <c r="L395" s="303">
        <f>'2026 Sum_Fall Order Form V9'!$T$23</f>
        <v>0</v>
      </c>
      <c r="M395" s="304">
        <f>'2026 Sum_Fall Order Form V9'!$T$279</f>
        <v>0</v>
      </c>
      <c r="O395" s="303">
        <f>'2026 Sum_Fall Order Form V9'!$W$23</f>
        <v>0</v>
      </c>
      <c r="P395" s="303">
        <f>'2026 Sum_Fall Order Form V9'!$W$23</f>
        <v>0</v>
      </c>
      <c r="Q395" s="304">
        <f>'2026 Sum_Fall Order Form V9'!$W$279</f>
        <v>0</v>
      </c>
      <c r="S395" s="303">
        <f>'2026 Sum_Fall Order Form V9'!$Z$23</f>
        <v>0</v>
      </c>
      <c r="T395" s="303">
        <f>'2026 Sum_Fall Order Form V9'!$Z$23</f>
        <v>0</v>
      </c>
      <c r="U395" s="304">
        <f>'2026 Sum_Fall Order Form V9'!$Z$279</f>
        <v>0</v>
      </c>
      <c r="W395" s="305">
        <f>'2026 Sum_Fall Order Form V9'!$K$279</f>
        <v>46279</v>
      </c>
      <c r="X395" s="305">
        <f>'2026 Sum_Fall Order Form V9'!$N$279</f>
        <v>46307</v>
      </c>
      <c r="Z395" s="304">
        <f>'2026 Sum_Fall Order Form V9'!$BT$279</f>
        <v>2</v>
      </c>
    </row>
    <row r="396" spans="1:26">
      <c r="A396" s="304">
        <v>395</v>
      </c>
      <c r="C396" s="302">
        <f>'2026 Sum_Fall Order Form V9'!$F$18</f>
        <v>0</v>
      </c>
      <c r="D396" s="225" t="s">
        <v>376</v>
      </c>
      <c r="E396" s="343" t="s">
        <v>690</v>
      </c>
      <c r="F396" s="304">
        <v>25844</v>
      </c>
      <c r="G396" s="303">
        <f>'2026 Sum_Fall Order Form V9'!$Q$23</f>
        <v>0</v>
      </c>
      <c r="H396" s="303">
        <f>'2026 Sum_Fall Order Form V9'!$Q$23</f>
        <v>0</v>
      </c>
      <c r="I396" s="304">
        <f>'2026 Sum_Fall Order Form V9'!$R$279</f>
        <v>0</v>
      </c>
      <c r="K396" s="303">
        <f>'2026 Sum_Fall Order Form V9'!$T$23</f>
        <v>0</v>
      </c>
      <c r="L396" s="303">
        <f>'2026 Sum_Fall Order Form V9'!$T$23</f>
        <v>0</v>
      </c>
      <c r="M396" s="304">
        <f>'2026 Sum_Fall Order Form V9'!$U$279</f>
        <v>0</v>
      </c>
      <c r="O396" s="303">
        <f>'2026 Sum_Fall Order Form V9'!$W$23</f>
        <v>0</v>
      </c>
      <c r="P396" s="303">
        <f>'2026 Sum_Fall Order Form V9'!$W$23</f>
        <v>0</v>
      </c>
      <c r="Q396" s="304">
        <f>'2026 Sum_Fall Order Form V9'!$X$279</f>
        <v>0</v>
      </c>
      <c r="S396" s="303">
        <f>'2026 Sum_Fall Order Form V9'!$Z$23</f>
        <v>0</v>
      </c>
      <c r="T396" s="303">
        <f>'2026 Sum_Fall Order Form V9'!$Z$23</f>
        <v>0</v>
      </c>
      <c r="U396" s="304">
        <f>'2026 Sum_Fall Order Form V9'!$AA$279</f>
        <v>0</v>
      </c>
      <c r="W396" s="305"/>
      <c r="X396" s="305"/>
      <c r="Z396" s="304"/>
    </row>
    <row r="397" spans="1:26">
      <c r="A397" s="304">
        <v>396</v>
      </c>
      <c r="C397" s="302">
        <f>'2026 Sum_Fall Order Form V9'!$F$18</f>
        <v>0</v>
      </c>
      <c r="D397" s="225" t="s">
        <v>368</v>
      </c>
      <c r="E397" s="342">
        <v>1755140</v>
      </c>
      <c r="F397" s="304">
        <v>25748</v>
      </c>
      <c r="G397" s="303">
        <f>'2026 Sum_Fall Order Form V9'!$Q$23</f>
        <v>0</v>
      </c>
      <c r="H397" s="303">
        <f>'2026 Sum_Fall Order Form V9'!$Q$23</f>
        <v>0</v>
      </c>
      <c r="I397" s="304">
        <f>'2026 Sum_Fall Order Form V9'!$Q$281</f>
        <v>0</v>
      </c>
      <c r="K397" s="303">
        <f>'2026 Sum_Fall Order Form V9'!$T$23</f>
        <v>0</v>
      </c>
      <c r="L397" s="303">
        <f>'2026 Sum_Fall Order Form V9'!$T$23</f>
        <v>0</v>
      </c>
      <c r="M397" s="304">
        <f>'2026 Sum_Fall Order Form V9'!$T$281</f>
        <v>0</v>
      </c>
      <c r="O397" s="303">
        <f>'2026 Sum_Fall Order Form V9'!$W$23</f>
        <v>0</v>
      </c>
      <c r="P397" s="303">
        <f>'2026 Sum_Fall Order Form V9'!$W$23</f>
        <v>0</v>
      </c>
      <c r="Q397" s="304">
        <f>'2026 Sum_Fall Order Form V9'!$W$281</f>
        <v>0</v>
      </c>
      <c r="S397" s="303">
        <f>'2026 Sum_Fall Order Form V9'!$Z$23</f>
        <v>0</v>
      </c>
      <c r="T397" s="303">
        <f>'2026 Sum_Fall Order Form V9'!$Z$23</f>
        <v>0</v>
      </c>
      <c r="U397" s="304">
        <f>'2026 Sum_Fall Order Form V9'!$Z$281</f>
        <v>0</v>
      </c>
      <c r="W397" s="305">
        <f>'2026 Sum_Fall Order Form V9'!$K$281</f>
        <v>46279</v>
      </c>
      <c r="X397" s="305">
        <f>'2026 Sum_Fall Order Form V9'!$N$281</f>
        <v>46307</v>
      </c>
      <c r="Z397" s="304">
        <f>'2026 Sum_Fall Order Form V9'!$BT$281</f>
        <v>15</v>
      </c>
    </row>
    <row r="398" spans="1:26">
      <c r="A398" s="304">
        <v>397</v>
      </c>
      <c r="C398" s="302">
        <f>'2026 Sum_Fall Order Form V9'!$F$18</f>
        <v>0</v>
      </c>
      <c r="D398" s="225" t="s">
        <v>368</v>
      </c>
      <c r="E398" s="343" t="s">
        <v>691</v>
      </c>
      <c r="F398" s="304">
        <v>25838</v>
      </c>
      <c r="G398" s="303">
        <f>'2026 Sum_Fall Order Form V9'!$Q$23</f>
        <v>0</v>
      </c>
      <c r="H398" s="303">
        <f>'2026 Sum_Fall Order Form V9'!$Q$23</f>
        <v>0</v>
      </c>
      <c r="I398" s="304">
        <f>'2026 Sum_Fall Order Form V9'!$R$281</f>
        <v>0</v>
      </c>
      <c r="K398" s="303">
        <f>'2026 Sum_Fall Order Form V9'!$T$23</f>
        <v>0</v>
      </c>
      <c r="L398" s="303">
        <f>'2026 Sum_Fall Order Form V9'!$T$23</f>
        <v>0</v>
      </c>
      <c r="M398" s="304">
        <f>'2026 Sum_Fall Order Form V9'!$U$281</f>
        <v>0</v>
      </c>
      <c r="O398" s="303">
        <f>'2026 Sum_Fall Order Form V9'!$W$23</f>
        <v>0</v>
      </c>
      <c r="P398" s="303">
        <f>'2026 Sum_Fall Order Form V9'!$W$23</f>
        <v>0</v>
      </c>
      <c r="Q398" s="304">
        <f>'2026 Sum_Fall Order Form V9'!$X$281</f>
        <v>0</v>
      </c>
      <c r="S398" s="303">
        <f>'2026 Sum_Fall Order Form V9'!$Z$23</f>
        <v>0</v>
      </c>
      <c r="T398" s="303">
        <f>'2026 Sum_Fall Order Form V9'!$Z$23</f>
        <v>0</v>
      </c>
      <c r="U398" s="304">
        <f>'2026 Sum_Fall Order Form V9'!$AA$281</f>
        <v>0</v>
      </c>
      <c r="W398" s="305"/>
      <c r="X398" s="305"/>
      <c r="Z398" s="304"/>
    </row>
    <row r="399" spans="1:26">
      <c r="A399" s="304">
        <v>398</v>
      </c>
      <c r="C399" s="302">
        <f>'2026 Sum_Fall Order Form V9'!$F$18</f>
        <v>0</v>
      </c>
      <c r="D399" s="225" t="s">
        <v>379</v>
      </c>
      <c r="E399" s="342">
        <v>1755000</v>
      </c>
      <c r="F399" s="304">
        <v>26766</v>
      </c>
      <c r="G399" s="303">
        <f>'2026 Sum_Fall Order Form V9'!$Q$23</f>
        <v>0</v>
      </c>
      <c r="H399" s="303">
        <f>'2026 Sum_Fall Order Form V9'!$Q$23</f>
        <v>0</v>
      </c>
      <c r="I399" s="304">
        <f>'2026 Sum_Fall Order Form V9'!$Q$282</f>
        <v>0</v>
      </c>
      <c r="K399" s="303">
        <f>'2026 Sum_Fall Order Form V9'!$T$23</f>
        <v>0</v>
      </c>
      <c r="L399" s="303">
        <f>'2026 Sum_Fall Order Form V9'!$T$23</f>
        <v>0</v>
      </c>
      <c r="M399" s="304">
        <f>'2026 Sum_Fall Order Form V9'!$T$282</f>
        <v>0</v>
      </c>
      <c r="O399" s="303">
        <f>'2026 Sum_Fall Order Form V9'!$W$23</f>
        <v>0</v>
      </c>
      <c r="P399" s="303">
        <f>'2026 Sum_Fall Order Form V9'!$W$23</f>
        <v>0</v>
      </c>
      <c r="Q399" s="304">
        <f>'2026 Sum_Fall Order Form V9'!$W$282</f>
        <v>0</v>
      </c>
      <c r="S399" s="303">
        <f>'2026 Sum_Fall Order Form V9'!$Z$23</f>
        <v>0</v>
      </c>
      <c r="T399" s="303">
        <f>'2026 Sum_Fall Order Form V9'!$Z$23</f>
        <v>0</v>
      </c>
      <c r="U399" s="304">
        <f>'2026 Sum_Fall Order Form V9'!$Z$282</f>
        <v>0</v>
      </c>
      <c r="W399" s="305">
        <f>'2026 Sum_Fall Order Form V9'!$K$282</f>
        <v>46293</v>
      </c>
      <c r="X399" s="305">
        <f>'2026 Sum_Fall Order Form V9'!$N$282</f>
        <v>46307</v>
      </c>
      <c r="Z399" s="304">
        <f>'2026 Sum_Fall Order Form V9'!$BT$282</f>
        <v>11</v>
      </c>
    </row>
    <row r="400" spans="1:26">
      <c r="A400" s="304">
        <v>399</v>
      </c>
      <c r="C400" s="302">
        <f>'2026 Sum_Fall Order Form V9'!$F$18</f>
        <v>0</v>
      </c>
      <c r="D400" s="225" t="s">
        <v>379</v>
      </c>
      <c r="E400" s="343" t="s">
        <v>692</v>
      </c>
      <c r="F400" s="304">
        <v>26769</v>
      </c>
      <c r="G400" s="303">
        <f>'2026 Sum_Fall Order Form V9'!$Q$23</f>
        <v>0</v>
      </c>
      <c r="H400" s="303">
        <f>'2026 Sum_Fall Order Form V9'!$Q$23</f>
        <v>0</v>
      </c>
      <c r="I400" s="304">
        <f>'2026 Sum_Fall Order Form V9'!$R$282</f>
        <v>0</v>
      </c>
      <c r="K400" s="303">
        <f>'2026 Sum_Fall Order Form V9'!$T$23</f>
        <v>0</v>
      </c>
      <c r="L400" s="303">
        <f>'2026 Sum_Fall Order Form V9'!$T$23</f>
        <v>0</v>
      </c>
      <c r="M400" s="304">
        <f>'2026 Sum_Fall Order Form V9'!$U$282</f>
        <v>0</v>
      </c>
      <c r="O400" s="303">
        <f>'2026 Sum_Fall Order Form V9'!$W$23</f>
        <v>0</v>
      </c>
      <c r="P400" s="303">
        <f>'2026 Sum_Fall Order Form V9'!$W$23</f>
        <v>0</v>
      </c>
      <c r="Q400" s="304">
        <f>'2026 Sum_Fall Order Form V9'!$X$282</f>
        <v>0</v>
      </c>
      <c r="S400" s="303">
        <f>'2026 Sum_Fall Order Form V9'!$Z$23</f>
        <v>0</v>
      </c>
      <c r="T400" s="303">
        <f>'2026 Sum_Fall Order Form V9'!$Z$23</f>
        <v>0</v>
      </c>
      <c r="U400" s="304">
        <f>'2026 Sum_Fall Order Form V9'!$AA$282</f>
        <v>0</v>
      </c>
      <c r="W400" s="305"/>
      <c r="X400" s="305"/>
      <c r="Z400" s="304"/>
    </row>
    <row r="401" spans="1:26">
      <c r="A401" s="304">
        <v>400</v>
      </c>
      <c r="C401" s="302">
        <f>'2026 Sum_Fall Order Form V9'!$F$18</f>
        <v>0</v>
      </c>
      <c r="D401" s="225" t="s">
        <v>380</v>
      </c>
      <c r="E401" s="342">
        <v>1755030</v>
      </c>
      <c r="F401" s="304">
        <v>24877</v>
      </c>
      <c r="G401" s="303">
        <f>'2026 Sum_Fall Order Form V9'!$Q$23</f>
        <v>0</v>
      </c>
      <c r="H401" s="303">
        <f>'2026 Sum_Fall Order Form V9'!$Q$23</f>
        <v>0</v>
      </c>
      <c r="I401" s="304">
        <f>'2026 Sum_Fall Order Form V9'!$Q$283</f>
        <v>0</v>
      </c>
      <c r="K401" s="303">
        <f>'2026 Sum_Fall Order Form V9'!$T$23</f>
        <v>0</v>
      </c>
      <c r="L401" s="303">
        <f>'2026 Sum_Fall Order Form V9'!$T$23</f>
        <v>0</v>
      </c>
      <c r="M401" s="304">
        <f>'2026 Sum_Fall Order Form V9'!$T$283</f>
        <v>0</v>
      </c>
      <c r="O401" s="303">
        <f>'2026 Sum_Fall Order Form V9'!$W$23</f>
        <v>0</v>
      </c>
      <c r="P401" s="303">
        <f>'2026 Sum_Fall Order Form V9'!$W$23</f>
        <v>0</v>
      </c>
      <c r="Q401" s="304">
        <f>'2026 Sum_Fall Order Form V9'!$W$283</f>
        <v>0</v>
      </c>
      <c r="S401" s="303">
        <f>'2026 Sum_Fall Order Form V9'!$Z$23</f>
        <v>0</v>
      </c>
      <c r="T401" s="303">
        <f>'2026 Sum_Fall Order Form V9'!$Z$23</f>
        <v>0</v>
      </c>
      <c r="U401" s="304">
        <f>'2026 Sum_Fall Order Form V9'!$Z$283</f>
        <v>0</v>
      </c>
      <c r="W401" s="305">
        <f>'2026 Sum_Fall Order Form V9'!$K$283</f>
        <v>46293</v>
      </c>
      <c r="X401" s="305">
        <f>'2026 Sum_Fall Order Form V9'!$N$283</f>
        <v>46307</v>
      </c>
      <c r="Z401" s="304">
        <f>'2026 Sum_Fall Order Form V9'!$BT$283</f>
        <v>2</v>
      </c>
    </row>
    <row r="402" spans="1:26">
      <c r="A402" s="304">
        <v>401</v>
      </c>
      <c r="C402" s="302">
        <f>'2026 Sum_Fall Order Form V9'!$F$18</f>
        <v>0</v>
      </c>
      <c r="D402" s="225" t="s">
        <v>380</v>
      </c>
      <c r="E402" s="343" t="s">
        <v>693</v>
      </c>
      <c r="F402" s="304">
        <v>24878</v>
      </c>
      <c r="G402" s="303">
        <f>'2026 Sum_Fall Order Form V9'!$Q$23</f>
        <v>0</v>
      </c>
      <c r="H402" s="303">
        <f>'2026 Sum_Fall Order Form V9'!$Q$23</f>
        <v>0</v>
      </c>
      <c r="I402" s="304">
        <f>'2026 Sum_Fall Order Form V9'!$R$283</f>
        <v>0</v>
      </c>
      <c r="K402" s="303">
        <f>'2026 Sum_Fall Order Form V9'!$T$23</f>
        <v>0</v>
      </c>
      <c r="L402" s="303">
        <f>'2026 Sum_Fall Order Form V9'!$T$23</f>
        <v>0</v>
      </c>
      <c r="M402" s="304">
        <f>'2026 Sum_Fall Order Form V9'!$U$283</f>
        <v>0</v>
      </c>
      <c r="O402" s="303">
        <f>'2026 Sum_Fall Order Form V9'!$W$23</f>
        <v>0</v>
      </c>
      <c r="P402" s="303">
        <f>'2026 Sum_Fall Order Form V9'!$W$23</f>
        <v>0</v>
      </c>
      <c r="Q402" s="304">
        <f>'2026 Sum_Fall Order Form V9'!$X$283</f>
        <v>0</v>
      </c>
      <c r="S402" s="303">
        <f>'2026 Sum_Fall Order Form V9'!$Z$23</f>
        <v>0</v>
      </c>
      <c r="T402" s="303">
        <f>'2026 Sum_Fall Order Form V9'!$Z$23</f>
        <v>0</v>
      </c>
      <c r="U402" s="304">
        <f>'2026 Sum_Fall Order Form V9'!$AA$283</f>
        <v>0</v>
      </c>
      <c r="W402" s="305"/>
      <c r="X402" s="305"/>
      <c r="Z402" s="304"/>
    </row>
    <row r="403" spans="1:26">
      <c r="A403" s="304">
        <v>402</v>
      </c>
      <c r="C403" s="302">
        <f>'2026 Sum_Fall Order Form V9'!$F$18</f>
        <v>0</v>
      </c>
      <c r="D403" s="225" t="s">
        <v>381</v>
      </c>
      <c r="E403" s="342">
        <v>1755090</v>
      </c>
      <c r="F403" s="304">
        <v>24883</v>
      </c>
      <c r="G403" s="303">
        <f>'2026 Sum_Fall Order Form V9'!$Q$23</f>
        <v>0</v>
      </c>
      <c r="H403" s="303">
        <f>'2026 Sum_Fall Order Form V9'!$Q$23</f>
        <v>0</v>
      </c>
      <c r="I403" s="304">
        <f>'2026 Sum_Fall Order Form V9'!$Q$284</f>
        <v>0</v>
      </c>
      <c r="K403" s="303">
        <f>'2026 Sum_Fall Order Form V9'!$T$23</f>
        <v>0</v>
      </c>
      <c r="L403" s="303">
        <f>'2026 Sum_Fall Order Form V9'!$T$23</f>
        <v>0</v>
      </c>
      <c r="M403" s="304">
        <f>'2026 Sum_Fall Order Form V9'!$T$284</f>
        <v>0</v>
      </c>
      <c r="O403" s="303">
        <f>'2026 Sum_Fall Order Form V9'!$W$23</f>
        <v>0</v>
      </c>
      <c r="P403" s="303">
        <f>'2026 Sum_Fall Order Form V9'!$W$23</f>
        <v>0</v>
      </c>
      <c r="Q403" s="304">
        <f>'2026 Sum_Fall Order Form V9'!$W$284</f>
        <v>0</v>
      </c>
      <c r="S403" s="303">
        <f>'2026 Sum_Fall Order Form V9'!$Z$23</f>
        <v>0</v>
      </c>
      <c r="T403" s="303">
        <f>'2026 Sum_Fall Order Form V9'!$Z$23</f>
        <v>0</v>
      </c>
      <c r="U403" s="304">
        <f>'2026 Sum_Fall Order Form V9'!$Z$284</f>
        <v>0</v>
      </c>
      <c r="W403" s="305">
        <f>'2026 Sum_Fall Order Form V9'!$K$284</f>
        <v>46293</v>
      </c>
      <c r="X403" s="305">
        <f>'2026 Sum_Fall Order Form V9'!$N$284</f>
        <v>46307</v>
      </c>
      <c r="Y403" s="311"/>
      <c r="Z403" s="304">
        <f>'2026 Sum_Fall Order Form V9'!$BT$284</f>
        <v>7</v>
      </c>
    </row>
    <row r="404" spans="1:26">
      <c r="A404" s="304">
        <v>403</v>
      </c>
      <c r="C404" s="302">
        <f>'2026 Sum_Fall Order Form V9'!$F$18</f>
        <v>0</v>
      </c>
      <c r="D404" s="225" t="s">
        <v>381</v>
      </c>
      <c r="E404" s="343" t="s">
        <v>694</v>
      </c>
      <c r="F404" s="304">
        <v>24884</v>
      </c>
      <c r="G404" s="303">
        <f>'2026 Sum_Fall Order Form V9'!$Q$23</f>
        <v>0</v>
      </c>
      <c r="H404" s="303">
        <f>'2026 Sum_Fall Order Form V9'!$Q$23</f>
        <v>0</v>
      </c>
      <c r="I404" s="304">
        <f>'2026 Sum_Fall Order Form V9'!$R$284</f>
        <v>0</v>
      </c>
      <c r="K404" s="303">
        <f>'2026 Sum_Fall Order Form V9'!$T$23</f>
        <v>0</v>
      </c>
      <c r="L404" s="303">
        <f>'2026 Sum_Fall Order Form V9'!$T$23</f>
        <v>0</v>
      </c>
      <c r="M404" s="304">
        <f>'2026 Sum_Fall Order Form V9'!$U$284</f>
        <v>0</v>
      </c>
      <c r="O404" s="303">
        <f>'2026 Sum_Fall Order Form V9'!$W$23</f>
        <v>0</v>
      </c>
      <c r="P404" s="303">
        <f>'2026 Sum_Fall Order Form V9'!$W$23</f>
        <v>0</v>
      </c>
      <c r="Q404" s="304">
        <f>'2026 Sum_Fall Order Form V9'!$X$284</f>
        <v>0</v>
      </c>
      <c r="S404" s="303">
        <f>'2026 Sum_Fall Order Form V9'!$Z$23</f>
        <v>0</v>
      </c>
      <c r="T404" s="303">
        <f>'2026 Sum_Fall Order Form V9'!$Z$23</f>
        <v>0</v>
      </c>
      <c r="U404" s="304">
        <f>'2026 Sum_Fall Order Form V9'!$AA$284</f>
        <v>0</v>
      </c>
      <c r="W404" s="305"/>
      <c r="X404" s="305"/>
      <c r="Y404" s="311"/>
      <c r="Z404" s="304"/>
    </row>
    <row r="405" spans="1:26">
      <c r="A405" s="304">
        <v>404</v>
      </c>
      <c r="C405" s="302">
        <f>'2026 Sum_Fall Order Form V9'!$F$18</f>
        <v>0</v>
      </c>
      <c r="D405" s="225" t="s">
        <v>382</v>
      </c>
      <c r="E405" s="342">
        <v>1755110</v>
      </c>
      <c r="F405" s="304">
        <v>26767</v>
      </c>
      <c r="G405" s="303">
        <f>'2026 Sum_Fall Order Form V9'!$Q$23</f>
        <v>0</v>
      </c>
      <c r="H405" s="303">
        <f>'2026 Sum_Fall Order Form V9'!$Q$23</f>
        <v>0</v>
      </c>
      <c r="I405" s="304">
        <f>'2026 Sum_Fall Order Form V9'!$Q$285</f>
        <v>0</v>
      </c>
      <c r="K405" s="303">
        <f>'2026 Sum_Fall Order Form V9'!$T$23</f>
        <v>0</v>
      </c>
      <c r="L405" s="303">
        <f>'2026 Sum_Fall Order Form V9'!$T$23</f>
        <v>0</v>
      </c>
      <c r="M405" s="304">
        <f>'2026 Sum_Fall Order Form V9'!$T$285</f>
        <v>0</v>
      </c>
      <c r="O405" s="303">
        <f>'2026 Sum_Fall Order Form V9'!$W$23</f>
        <v>0</v>
      </c>
      <c r="P405" s="303">
        <f>'2026 Sum_Fall Order Form V9'!$W$23</f>
        <v>0</v>
      </c>
      <c r="Q405" s="304">
        <f>'2026 Sum_Fall Order Form V9'!$W$285</f>
        <v>0</v>
      </c>
      <c r="S405" s="303">
        <f>'2026 Sum_Fall Order Form V9'!$Z$23</f>
        <v>0</v>
      </c>
      <c r="T405" s="303">
        <f>'2026 Sum_Fall Order Form V9'!$Z$23</f>
        <v>0</v>
      </c>
      <c r="U405" s="304">
        <f>'2026 Sum_Fall Order Form V9'!$Z$285</f>
        <v>0</v>
      </c>
      <c r="W405" s="305">
        <f>'2026 Sum_Fall Order Form V9'!$K$285</f>
        <v>46293</v>
      </c>
      <c r="X405" s="305">
        <f>'2026 Sum_Fall Order Form V9'!$N$285</f>
        <v>46307</v>
      </c>
      <c r="Y405" s="311"/>
      <c r="Z405" s="304">
        <f>'2026 Sum_Fall Order Form V9'!$BT$285</f>
        <v>5</v>
      </c>
    </row>
    <row r="406" spans="1:26">
      <c r="A406" s="304">
        <v>405</v>
      </c>
      <c r="C406" s="302">
        <f>'2026 Sum_Fall Order Form V9'!$F$18</f>
        <v>0</v>
      </c>
      <c r="D406" s="225" t="s">
        <v>382</v>
      </c>
      <c r="E406" s="343" t="s">
        <v>695</v>
      </c>
      <c r="F406" s="304">
        <v>26773</v>
      </c>
      <c r="G406" s="303">
        <f>'2026 Sum_Fall Order Form V9'!$Q$23</f>
        <v>0</v>
      </c>
      <c r="H406" s="303">
        <f>'2026 Sum_Fall Order Form V9'!$Q$23</f>
        <v>0</v>
      </c>
      <c r="I406" s="304">
        <f>'2026 Sum_Fall Order Form V9'!$R$285</f>
        <v>0</v>
      </c>
      <c r="K406" s="303">
        <f>'2026 Sum_Fall Order Form V9'!$T$23</f>
        <v>0</v>
      </c>
      <c r="L406" s="303">
        <f>'2026 Sum_Fall Order Form V9'!$T$23</f>
        <v>0</v>
      </c>
      <c r="M406" s="304">
        <f>'2026 Sum_Fall Order Form V9'!$U$285</f>
        <v>0</v>
      </c>
      <c r="O406" s="303">
        <f>'2026 Sum_Fall Order Form V9'!$W$23</f>
        <v>0</v>
      </c>
      <c r="P406" s="303">
        <f>'2026 Sum_Fall Order Form V9'!$W$23</f>
        <v>0</v>
      </c>
      <c r="Q406" s="304">
        <f>'2026 Sum_Fall Order Form V9'!$X$285</f>
        <v>0</v>
      </c>
      <c r="S406" s="303">
        <f>'2026 Sum_Fall Order Form V9'!$Z$23</f>
        <v>0</v>
      </c>
      <c r="T406" s="303">
        <f>'2026 Sum_Fall Order Form V9'!$Z$23</f>
        <v>0</v>
      </c>
      <c r="U406" s="304">
        <f>'2026 Sum_Fall Order Form V9'!$AA$285</f>
        <v>0</v>
      </c>
      <c r="W406" s="305"/>
      <c r="X406" s="305"/>
      <c r="Y406" s="311"/>
      <c r="Z406" s="304"/>
    </row>
    <row r="407" spans="1:26">
      <c r="A407" s="304">
        <v>406</v>
      </c>
      <c r="C407" s="302">
        <f>'2026 Sum_Fall Order Form V9'!$F$18</f>
        <v>0</v>
      </c>
      <c r="D407" s="225" t="s">
        <v>369</v>
      </c>
      <c r="E407" s="342">
        <v>1755160</v>
      </c>
      <c r="F407" s="304">
        <v>5418</v>
      </c>
      <c r="G407" s="303">
        <f>'2026 Sum_Fall Order Form V9'!$Q$23</f>
        <v>0</v>
      </c>
      <c r="H407" s="303">
        <f>'2026 Sum_Fall Order Form V9'!$Q$23</f>
        <v>0</v>
      </c>
      <c r="I407" s="304">
        <f>'2026 Sum_Fall Order Form V9'!$Q$286</f>
        <v>0</v>
      </c>
      <c r="K407" s="303">
        <f>'2026 Sum_Fall Order Form V9'!$T$23</f>
        <v>0</v>
      </c>
      <c r="L407" s="303">
        <f>'2026 Sum_Fall Order Form V9'!$T$23</f>
        <v>0</v>
      </c>
      <c r="M407" s="304">
        <f>'2026 Sum_Fall Order Form V9'!$T$286</f>
        <v>0</v>
      </c>
      <c r="O407" s="303">
        <f>'2026 Sum_Fall Order Form V9'!$W$23</f>
        <v>0</v>
      </c>
      <c r="P407" s="303">
        <f>'2026 Sum_Fall Order Form V9'!$W$23</f>
        <v>0</v>
      </c>
      <c r="Q407" s="304">
        <f>'2026 Sum_Fall Order Form V9'!$W$286</f>
        <v>0</v>
      </c>
      <c r="S407" s="303">
        <f>'2026 Sum_Fall Order Form V9'!$Z$23</f>
        <v>0</v>
      </c>
      <c r="T407" s="303">
        <f>'2026 Sum_Fall Order Form V9'!$Z$23</f>
        <v>0</v>
      </c>
      <c r="U407" s="304">
        <f>'2026 Sum_Fall Order Form V9'!$Z$286</f>
        <v>0</v>
      </c>
      <c r="W407" s="305">
        <f>'2026 Sum_Fall Order Form V9'!$K$286</f>
        <v>46279</v>
      </c>
      <c r="X407" s="305">
        <f>'2026 Sum_Fall Order Form V9'!$N$286</f>
        <v>46307</v>
      </c>
      <c r="Y407" s="311"/>
      <c r="Z407" s="304" t="str">
        <f>'2026 Sum_Fall Order Form V9'!$BT$286</f>
        <v>S/O</v>
      </c>
    </row>
    <row r="408" spans="1:26">
      <c r="A408" s="304">
        <v>407</v>
      </c>
      <c r="C408" s="302">
        <f>'2026 Sum_Fall Order Form V9'!$F$18</f>
        <v>0</v>
      </c>
      <c r="D408" s="225" t="s">
        <v>369</v>
      </c>
      <c r="E408" s="343" t="s">
        <v>696</v>
      </c>
      <c r="F408" s="304">
        <v>5854</v>
      </c>
      <c r="G408" s="303">
        <f>'2026 Sum_Fall Order Form V9'!$Q$23</f>
        <v>0</v>
      </c>
      <c r="H408" s="303">
        <f>'2026 Sum_Fall Order Form V9'!$Q$23</f>
        <v>0</v>
      </c>
      <c r="I408" s="304">
        <f>'2026 Sum_Fall Order Form V9'!$R$286</f>
        <v>0</v>
      </c>
      <c r="K408" s="303">
        <f>'2026 Sum_Fall Order Form V9'!$T$23</f>
        <v>0</v>
      </c>
      <c r="L408" s="303">
        <f>'2026 Sum_Fall Order Form V9'!$T$23</f>
        <v>0</v>
      </c>
      <c r="M408" s="304">
        <f>'2026 Sum_Fall Order Form V9'!$U$286</f>
        <v>0</v>
      </c>
      <c r="O408" s="303">
        <f>'2026 Sum_Fall Order Form V9'!$W$23</f>
        <v>0</v>
      </c>
      <c r="P408" s="303">
        <f>'2026 Sum_Fall Order Form V9'!$W$23</f>
        <v>0</v>
      </c>
      <c r="Q408" s="304">
        <f>'2026 Sum_Fall Order Form V9'!$X$286</f>
        <v>0</v>
      </c>
      <c r="S408" s="303">
        <f>'2026 Sum_Fall Order Form V9'!$Z$23</f>
        <v>0</v>
      </c>
      <c r="T408" s="303">
        <f>'2026 Sum_Fall Order Form V9'!$Z$23</f>
        <v>0</v>
      </c>
      <c r="U408" s="304">
        <f>'2026 Sum_Fall Order Form V9'!$AA$286</f>
        <v>0</v>
      </c>
      <c r="W408" s="305"/>
      <c r="X408" s="305"/>
      <c r="Y408" s="311"/>
      <c r="Z408" s="304"/>
    </row>
    <row r="409" spans="1:26">
      <c r="A409" s="304">
        <v>408</v>
      </c>
      <c r="C409" s="302">
        <f>'2026 Sum_Fall Order Form V9'!$F$18</f>
        <v>0</v>
      </c>
      <c r="D409" s="225" t="s">
        <v>370</v>
      </c>
      <c r="E409" s="342">
        <v>1755200</v>
      </c>
      <c r="F409" s="304">
        <v>5426</v>
      </c>
      <c r="G409" s="303">
        <f>'2026 Sum_Fall Order Form V9'!$Q$23</f>
        <v>0</v>
      </c>
      <c r="H409" s="303">
        <f>'2026 Sum_Fall Order Form V9'!$Q$23</f>
        <v>0</v>
      </c>
      <c r="I409" s="304">
        <f>'2026 Sum_Fall Order Form V9'!$Q$287</f>
        <v>0</v>
      </c>
      <c r="K409" s="303">
        <f>'2026 Sum_Fall Order Form V9'!$T$23</f>
        <v>0</v>
      </c>
      <c r="L409" s="303">
        <f>'2026 Sum_Fall Order Form V9'!$T$23</f>
        <v>0</v>
      </c>
      <c r="M409" s="304">
        <f>'2026 Sum_Fall Order Form V9'!$T$287</f>
        <v>0</v>
      </c>
      <c r="O409" s="303">
        <f>'2026 Sum_Fall Order Form V9'!$W$23</f>
        <v>0</v>
      </c>
      <c r="P409" s="303">
        <f>'2026 Sum_Fall Order Form V9'!$W$23</f>
        <v>0</v>
      </c>
      <c r="Q409" s="304">
        <f>'2026 Sum_Fall Order Form V9'!$W$287</f>
        <v>0</v>
      </c>
      <c r="S409" s="303">
        <f>'2026 Sum_Fall Order Form V9'!$Z$23</f>
        <v>0</v>
      </c>
      <c r="T409" s="303">
        <f>'2026 Sum_Fall Order Form V9'!$Z$23</f>
        <v>0</v>
      </c>
      <c r="U409" s="304">
        <f>'2026 Sum_Fall Order Form V9'!$Z$287</f>
        <v>0</v>
      </c>
      <c r="W409" s="305">
        <f>'2026 Sum_Fall Order Form V9'!$K$287</f>
        <v>46279</v>
      </c>
      <c r="X409" s="305">
        <f>'2026 Sum_Fall Order Form V9'!$N$287</f>
        <v>46307</v>
      </c>
      <c r="Y409" s="311"/>
      <c r="Z409" s="304" t="str">
        <f>'2026 Sum_Fall Order Form V9'!$BT$287</f>
        <v>S/O</v>
      </c>
    </row>
    <row r="410" spans="1:26">
      <c r="A410" s="304">
        <v>409</v>
      </c>
      <c r="C410" s="302">
        <f>'2026 Sum_Fall Order Form V9'!$F$18</f>
        <v>0</v>
      </c>
      <c r="D410" s="225" t="s">
        <v>370</v>
      </c>
      <c r="E410" s="343" t="s">
        <v>697</v>
      </c>
      <c r="F410" s="304">
        <v>5856</v>
      </c>
      <c r="G410" s="303">
        <f>'2026 Sum_Fall Order Form V9'!$Q$23</f>
        <v>0</v>
      </c>
      <c r="H410" s="303">
        <f>'2026 Sum_Fall Order Form V9'!$Q$23</f>
        <v>0</v>
      </c>
      <c r="I410" s="304">
        <f>'2026 Sum_Fall Order Form V9'!$R$287</f>
        <v>0</v>
      </c>
      <c r="K410" s="303">
        <f>'2026 Sum_Fall Order Form V9'!$T$23</f>
        <v>0</v>
      </c>
      <c r="L410" s="303">
        <f>'2026 Sum_Fall Order Form V9'!$T$23</f>
        <v>0</v>
      </c>
      <c r="M410" s="304">
        <f>'2026 Sum_Fall Order Form V9'!$U$287</f>
        <v>0</v>
      </c>
      <c r="O410" s="303">
        <f>'2026 Sum_Fall Order Form V9'!$W$23</f>
        <v>0</v>
      </c>
      <c r="P410" s="303">
        <f>'2026 Sum_Fall Order Form V9'!$W$23</f>
        <v>0</v>
      </c>
      <c r="Q410" s="304">
        <f>'2026 Sum_Fall Order Form V9'!$X$287</f>
        <v>0</v>
      </c>
      <c r="S410" s="303">
        <f>'2026 Sum_Fall Order Form V9'!$Z$23</f>
        <v>0</v>
      </c>
      <c r="T410" s="303">
        <f>'2026 Sum_Fall Order Form V9'!$Z$23</f>
        <v>0</v>
      </c>
      <c r="U410" s="304">
        <f>'2026 Sum_Fall Order Form V9'!$AA$287</f>
        <v>0</v>
      </c>
      <c r="W410" s="305"/>
      <c r="X410" s="305"/>
      <c r="Y410" s="311"/>
      <c r="Z410" s="304"/>
    </row>
    <row r="411" spans="1:26">
      <c r="A411" s="304">
        <v>410</v>
      </c>
      <c r="C411" s="302">
        <f>'2026 Sum_Fall Order Form V9'!$F$18</f>
        <v>0</v>
      </c>
      <c r="D411" s="225" t="s">
        <v>371</v>
      </c>
      <c r="E411" s="342">
        <v>1755450</v>
      </c>
      <c r="F411" s="304">
        <v>5427</v>
      </c>
      <c r="G411" s="303">
        <f>'2026 Sum_Fall Order Form V9'!$Q$23</f>
        <v>0</v>
      </c>
      <c r="H411" s="303">
        <f>'2026 Sum_Fall Order Form V9'!$Q$23</f>
        <v>0</v>
      </c>
      <c r="I411" s="304">
        <f>'2026 Sum_Fall Order Form V9'!$Q$288</f>
        <v>0</v>
      </c>
      <c r="K411" s="303">
        <f>'2026 Sum_Fall Order Form V9'!$T$23</f>
        <v>0</v>
      </c>
      <c r="L411" s="303">
        <f>'2026 Sum_Fall Order Form V9'!$T$23</f>
        <v>0</v>
      </c>
      <c r="M411" s="304">
        <f>'2026 Sum_Fall Order Form V9'!$T$288</f>
        <v>0</v>
      </c>
      <c r="O411" s="303">
        <f>'2026 Sum_Fall Order Form V9'!$W$23</f>
        <v>0</v>
      </c>
      <c r="P411" s="303">
        <f>'2026 Sum_Fall Order Form V9'!$W$23</f>
        <v>0</v>
      </c>
      <c r="Q411" s="304">
        <f>'2026 Sum_Fall Order Form V9'!$W$288</f>
        <v>0</v>
      </c>
      <c r="S411" s="303">
        <f>'2026 Sum_Fall Order Form V9'!$Z$23</f>
        <v>0</v>
      </c>
      <c r="T411" s="303">
        <f>'2026 Sum_Fall Order Form V9'!$Z$23</f>
        <v>0</v>
      </c>
      <c r="U411" s="304">
        <f>'2026 Sum_Fall Order Form V9'!$Z$288</f>
        <v>0</v>
      </c>
      <c r="W411" s="305">
        <f>'2026 Sum_Fall Order Form V9'!$K$288</f>
        <v>46293</v>
      </c>
      <c r="X411" s="305">
        <f>'2026 Sum_Fall Order Form V9'!$N$288</f>
        <v>46307</v>
      </c>
      <c r="Y411" s="311"/>
      <c r="Z411" s="304">
        <f>'2026 Sum_Fall Order Form V9'!$BT$288</f>
        <v>14</v>
      </c>
    </row>
    <row r="412" spans="1:26">
      <c r="A412" s="304">
        <v>411</v>
      </c>
      <c r="C412" s="302">
        <f>'2026 Sum_Fall Order Form V9'!$F$18</f>
        <v>0</v>
      </c>
      <c r="D412" s="225" t="s">
        <v>371</v>
      </c>
      <c r="E412" s="343" t="s">
        <v>698</v>
      </c>
      <c r="F412" s="304">
        <v>5864</v>
      </c>
      <c r="G412" s="303">
        <f>'2026 Sum_Fall Order Form V9'!$Q$23</f>
        <v>0</v>
      </c>
      <c r="H412" s="303">
        <f>'2026 Sum_Fall Order Form V9'!$Q$23</f>
        <v>0</v>
      </c>
      <c r="I412" s="304">
        <f>'2026 Sum_Fall Order Form V9'!$R$288</f>
        <v>0</v>
      </c>
      <c r="K412" s="303">
        <f>'2026 Sum_Fall Order Form V9'!$T$23</f>
        <v>0</v>
      </c>
      <c r="L412" s="303">
        <f>'2026 Sum_Fall Order Form V9'!$T$23</f>
        <v>0</v>
      </c>
      <c r="M412" s="304">
        <f>'2026 Sum_Fall Order Form V9'!$U$288</f>
        <v>0</v>
      </c>
      <c r="O412" s="303">
        <f>'2026 Sum_Fall Order Form V9'!$W$23</f>
        <v>0</v>
      </c>
      <c r="P412" s="303">
        <f>'2026 Sum_Fall Order Form V9'!$W$23</f>
        <v>0</v>
      </c>
      <c r="Q412" s="304">
        <f>'2026 Sum_Fall Order Form V9'!$X$288</f>
        <v>0</v>
      </c>
      <c r="S412" s="303">
        <f>'2026 Sum_Fall Order Form V9'!$Z$23</f>
        <v>0</v>
      </c>
      <c r="T412" s="303">
        <f>'2026 Sum_Fall Order Form V9'!$Z$23</f>
        <v>0</v>
      </c>
      <c r="U412" s="304">
        <f>'2026 Sum_Fall Order Form V9'!$AA$288</f>
        <v>0</v>
      </c>
      <c r="W412" s="305"/>
      <c r="X412" s="305"/>
      <c r="Y412" s="311"/>
      <c r="Z412" s="304"/>
    </row>
    <row r="413" spans="1:26">
      <c r="A413" s="304">
        <v>412</v>
      </c>
      <c r="C413" s="302">
        <f>'2026 Sum_Fall Order Form V9'!$F$18</f>
        <v>0</v>
      </c>
      <c r="D413" s="225" t="s">
        <v>372</v>
      </c>
      <c r="E413" s="342">
        <v>1755550</v>
      </c>
      <c r="F413" s="304">
        <v>5544</v>
      </c>
      <c r="G413" s="303">
        <f>'2026 Sum_Fall Order Form V9'!$Q$23</f>
        <v>0</v>
      </c>
      <c r="H413" s="303">
        <f>'2026 Sum_Fall Order Form V9'!$Q$23</f>
        <v>0</v>
      </c>
      <c r="I413" s="304">
        <f>'2026 Sum_Fall Order Form V9'!$Q$289</f>
        <v>0</v>
      </c>
      <c r="K413" s="303">
        <f>'2026 Sum_Fall Order Form V9'!$T$23</f>
        <v>0</v>
      </c>
      <c r="L413" s="303">
        <f>'2026 Sum_Fall Order Form V9'!$T$23</f>
        <v>0</v>
      </c>
      <c r="M413" s="304">
        <f>'2026 Sum_Fall Order Form V9'!$T$289</f>
        <v>0</v>
      </c>
      <c r="O413" s="303">
        <f>'2026 Sum_Fall Order Form V9'!$W$23</f>
        <v>0</v>
      </c>
      <c r="P413" s="303">
        <f>'2026 Sum_Fall Order Form V9'!$W$23</f>
        <v>0</v>
      </c>
      <c r="Q413" s="304">
        <f>'2026 Sum_Fall Order Form V9'!$W$289</f>
        <v>0</v>
      </c>
      <c r="S413" s="303">
        <f>'2026 Sum_Fall Order Form V9'!$Z$23</f>
        <v>0</v>
      </c>
      <c r="T413" s="303">
        <f>'2026 Sum_Fall Order Form V9'!$Z$23</f>
        <v>0</v>
      </c>
      <c r="U413" s="304">
        <f>'2026 Sum_Fall Order Form V9'!$Z$289</f>
        <v>0</v>
      </c>
      <c r="W413" s="305">
        <f>'2026 Sum_Fall Order Form V9'!$K$289</f>
        <v>46279</v>
      </c>
      <c r="X413" s="305">
        <f>'2026 Sum_Fall Order Form V9'!$N$289</f>
        <v>46307</v>
      </c>
      <c r="Y413" s="311"/>
      <c r="Z413" s="304">
        <f>'2026 Sum_Fall Order Form V9'!$BT$289</f>
        <v>39</v>
      </c>
    </row>
    <row r="414" spans="1:26">
      <c r="A414" s="304">
        <v>413</v>
      </c>
      <c r="C414" s="302">
        <f>'2026 Sum_Fall Order Form V9'!$F$18</f>
        <v>0</v>
      </c>
      <c r="D414" s="225" t="s">
        <v>372</v>
      </c>
      <c r="E414" s="343" t="s">
        <v>699</v>
      </c>
      <c r="F414" s="304">
        <v>5866</v>
      </c>
      <c r="G414" s="303">
        <f>'2026 Sum_Fall Order Form V9'!$Q$23</f>
        <v>0</v>
      </c>
      <c r="H414" s="303">
        <f>'2026 Sum_Fall Order Form V9'!$Q$23</f>
        <v>0</v>
      </c>
      <c r="I414" s="304">
        <f>'2026 Sum_Fall Order Form V9'!$R$289</f>
        <v>0</v>
      </c>
      <c r="K414" s="303">
        <f>'2026 Sum_Fall Order Form V9'!$T$23</f>
        <v>0</v>
      </c>
      <c r="L414" s="303">
        <f>'2026 Sum_Fall Order Form V9'!$T$23</f>
        <v>0</v>
      </c>
      <c r="M414" s="304">
        <f>'2026 Sum_Fall Order Form V9'!$U$289</f>
        <v>0</v>
      </c>
      <c r="O414" s="303">
        <f>'2026 Sum_Fall Order Form V9'!$W$23</f>
        <v>0</v>
      </c>
      <c r="P414" s="303">
        <f>'2026 Sum_Fall Order Form V9'!$W$23</f>
        <v>0</v>
      </c>
      <c r="Q414" s="304">
        <f>'2026 Sum_Fall Order Form V9'!$X$289</f>
        <v>0</v>
      </c>
      <c r="S414" s="303">
        <f>'2026 Sum_Fall Order Form V9'!$Z$23</f>
        <v>0</v>
      </c>
      <c r="T414" s="303">
        <f>'2026 Sum_Fall Order Form V9'!$Z$23</f>
        <v>0</v>
      </c>
      <c r="U414" s="304">
        <f>'2026 Sum_Fall Order Form V9'!$AA$289</f>
        <v>0</v>
      </c>
      <c r="W414" s="305"/>
      <c r="X414" s="305"/>
      <c r="Y414" s="311"/>
      <c r="Z414" s="304"/>
    </row>
    <row r="415" spans="1:26">
      <c r="A415" s="304">
        <v>414</v>
      </c>
      <c r="C415" s="302">
        <f>'2026 Sum_Fall Order Form V9'!$F$18</f>
        <v>0</v>
      </c>
      <c r="D415" s="225" t="s">
        <v>373</v>
      </c>
      <c r="E415" s="342">
        <v>1755620</v>
      </c>
      <c r="F415" s="304">
        <v>5420</v>
      </c>
      <c r="G415" s="303">
        <f>'2026 Sum_Fall Order Form V9'!$Q$23</f>
        <v>0</v>
      </c>
      <c r="H415" s="303">
        <f>'2026 Sum_Fall Order Form V9'!$Q$23</f>
        <v>0</v>
      </c>
      <c r="I415" s="304">
        <f>'2026 Sum_Fall Order Form V9'!$Q$290</f>
        <v>0</v>
      </c>
      <c r="K415" s="303">
        <f>'2026 Sum_Fall Order Form V9'!$T$23</f>
        <v>0</v>
      </c>
      <c r="L415" s="303">
        <f>'2026 Sum_Fall Order Form V9'!$T$23</f>
        <v>0</v>
      </c>
      <c r="M415" s="304">
        <f>'2026 Sum_Fall Order Form V9'!$T$290</f>
        <v>0</v>
      </c>
      <c r="O415" s="303">
        <f>'2026 Sum_Fall Order Form V9'!$W$23</f>
        <v>0</v>
      </c>
      <c r="P415" s="303">
        <f>'2026 Sum_Fall Order Form V9'!$W$23</f>
        <v>0</v>
      </c>
      <c r="Q415" s="304">
        <f>'2026 Sum_Fall Order Form V9'!$W$290</f>
        <v>0</v>
      </c>
      <c r="S415" s="303">
        <f>'2026 Sum_Fall Order Form V9'!$Z$23</f>
        <v>0</v>
      </c>
      <c r="T415" s="303">
        <f>'2026 Sum_Fall Order Form V9'!$Z$23</f>
        <v>0</v>
      </c>
      <c r="U415" s="304">
        <f>'2026 Sum_Fall Order Form V9'!$Z$290</f>
        <v>0</v>
      </c>
      <c r="W415" s="305">
        <f>'2026 Sum_Fall Order Form V9'!$K$290</f>
        <v>46279</v>
      </c>
      <c r="X415" s="305">
        <f>'2026 Sum_Fall Order Form V9'!$N$290</f>
        <v>46307</v>
      </c>
      <c r="Z415" s="304" t="str">
        <f>'2026 Sum_Fall Order Form V9'!$BT$290</f>
        <v>S/O</v>
      </c>
    </row>
    <row r="416" spans="1:26">
      <c r="A416" s="304">
        <v>415</v>
      </c>
      <c r="C416" s="302">
        <f>'2026 Sum_Fall Order Form V9'!$F$18</f>
        <v>0</v>
      </c>
      <c r="D416" s="225" t="s">
        <v>373</v>
      </c>
      <c r="E416" s="343" t="s">
        <v>700</v>
      </c>
      <c r="F416" s="304">
        <v>5868</v>
      </c>
      <c r="G416" s="303">
        <f>'2026 Sum_Fall Order Form V9'!$Q$23</f>
        <v>0</v>
      </c>
      <c r="H416" s="303">
        <f>'2026 Sum_Fall Order Form V9'!$Q$23</f>
        <v>0</v>
      </c>
      <c r="I416" s="304">
        <f>'2026 Sum_Fall Order Form V9'!$R$290</f>
        <v>0</v>
      </c>
      <c r="K416" s="303">
        <f>'2026 Sum_Fall Order Form V9'!$T$23</f>
        <v>0</v>
      </c>
      <c r="L416" s="303">
        <f>'2026 Sum_Fall Order Form V9'!$T$23</f>
        <v>0</v>
      </c>
      <c r="M416" s="304">
        <f>'2026 Sum_Fall Order Form V9'!$U$290</f>
        <v>0</v>
      </c>
      <c r="O416" s="303">
        <f>'2026 Sum_Fall Order Form V9'!$W$23</f>
        <v>0</v>
      </c>
      <c r="P416" s="303">
        <f>'2026 Sum_Fall Order Form V9'!$W$23</f>
        <v>0</v>
      </c>
      <c r="Q416" s="304">
        <f>'2026 Sum_Fall Order Form V9'!$X$290</f>
        <v>0</v>
      </c>
      <c r="S416" s="303">
        <f>'2026 Sum_Fall Order Form V9'!$Z$23</f>
        <v>0</v>
      </c>
      <c r="T416" s="303">
        <f>'2026 Sum_Fall Order Form V9'!$Z$23</f>
        <v>0</v>
      </c>
      <c r="U416" s="304">
        <f>'2026 Sum_Fall Order Form V9'!$AA$290</f>
        <v>0</v>
      </c>
      <c r="W416" s="305"/>
      <c r="X416" s="305"/>
      <c r="Z416" s="304"/>
    </row>
    <row r="417" spans="1:26">
      <c r="A417" s="304">
        <v>416</v>
      </c>
      <c r="C417" s="302">
        <f>'2026 Sum_Fall Order Form V9'!$F$18</f>
        <v>0</v>
      </c>
      <c r="D417" s="225" t="s">
        <v>383</v>
      </c>
      <c r="E417" s="342">
        <v>1755650</v>
      </c>
      <c r="F417" s="304">
        <v>24892</v>
      </c>
      <c r="G417" s="303">
        <f>'2026 Sum_Fall Order Form V9'!$Q$23</f>
        <v>0</v>
      </c>
      <c r="H417" s="303">
        <f>'2026 Sum_Fall Order Form V9'!$Q$23</f>
        <v>0</v>
      </c>
      <c r="I417" s="304">
        <f>'2026 Sum_Fall Order Form V9'!$Q$291</f>
        <v>0</v>
      </c>
      <c r="K417" s="303">
        <f>'2026 Sum_Fall Order Form V9'!$T$23</f>
        <v>0</v>
      </c>
      <c r="L417" s="303">
        <f>'2026 Sum_Fall Order Form V9'!$T$23</f>
        <v>0</v>
      </c>
      <c r="M417" s="304">
        <f>'2026 Sum_Fall Order Form V9'!$T$291</f>
        <v>0</v>
      </c>
      <c r="O417" s="303">
        <f>'2026 Sum_Fall Order Form V9'!$W$23</f>
        <v>0</v>
      </c>
      <c r="P417" s="303">
        <f>'2026 Sum_Fall Order Form V9'!$W$23</f>
        <v>0</v>
      </c>
      <c r="Q417" s="304">
        <f>'2026 Sum_Fall Order Form V9'!$W$291</f>
        <v>0</v>
      </c>
      <c r="S417" s="303">
        <f>'2026 Sum_Fall Order Form V9'!$Z$23</f>
        <v>0</v>
      </c>
      <c r="T417" s="303">
        <f>'2026 Sum_Fall Order Form V9'!$Z$23</f>
        <v>0</v>
      </c>
      <c r="U417" s="304">
        <f>'2026 Sum_Fall Order Form V9'!$Z$291</f>
        <v>0</v>
      </c>
      <c r="W417" s="305">
        <f>'2026 Sum_Fall Order Form V9'!$K$291</f>
        <v>46293</v>
      </c>
      <c r="X417" s="305">
        <f>'2026 Sum_Fall Order Form V9'!$N$291</f>
        <v>46307</v>
      </c>
      <c r="Z417" s="304">
        <f>'2026 Sum_Fall Order Form V9'!$BT$291</f>
        <v>18</v>
      </c>
    </row>
    <row r="418" spans="1:26">
      <c r="A418" s="304">
        <v>417</v>
      </c>
      <c r="C418" s="302">
        <f>'2026 Sum_Fall Order Form V9'!$F$18</f>
        <v>0</v>
      </c>
      <c r="D418" s="225" t="s">
        <v>383</v>
      </c>
      <c r="E418" s="343" t="s">
        <v>701</v>
      </c>
      <c r="F418" s="304">
        <v>24894</v>
      </c>
      <c r="G418" s="303">
        <f>'2026 Sum_Fall Order Form V9'!$Q$23</f>
        <v>0</v>
      </c>
      <c r="H418" s="303">
        <f>'2026 Sum_Fall Order Form V9'!$Q$23</f>
        <v>0</v>
      </c>
      <c r="I418" s="304">
        <f>'2026 Sum_Fall Order Form V9'!$R$291</f>
        <v>0</v>
      </c>
      <c r="K418" s="303">
        <f>'2026 Sum_Fall Order Form V9'!$T$23</f>
        <v>0</v>
      </c>
      <c r="L418" s="303">
        <f>'2026 Sum_Fall Order Form V9'!$T$23</f>
        <v>0</v>
      </c>
      <c r="M418" s="304">
        <f>'2026 Sum_Fall Order Form V9'!$U$291</f>
        <v>0</v>
      </c>
      <c r="O418" s="303">
        <f>'2026 Sum_Fall Order Form V9'!$W$23</f>
        <v>0</v>
      </c>
      <c r="P418" s="303">
        <f>'2026 Sum_Fall Order Form V9'!$W$23</f>
        <v>0</v>
      </c>
      <c r="Q418" s="304">
        <f>'2026 Sum_Fall Order Form V9'!$X$291</f>
        <v>0</v>
      </c>
      <c r="S418" s="303">
        <f>'2026 Sum_Fall Order Form V9'!$Z$23</f>
        <v>0</v>
      </c>
      <c r="T418" s="303">
        <f>'2026 Sum_Fall Order Form V9'!$Z$23</f>
        <v>0</v>
      </c>
      <c r="U418" s="304">
        <f>'2026 Sum_Fall Order Form V9'!$AA$291</f>
        <v>0</v>
      </c>
      <c r="W418" s="305"/>
      <c r="X418" s="305"/>
      <c r="Z418" s="304"/>
    </row>
    <row r="419" spans="1:26">
      <c r="A419" s="304">
        <v>418</v>
      </c>
      <c r="C419" s="302">
        <f>'2026 Sum_Fall Order Form V9'!$F$18</f>
        <v>0</v>
      </c>
      <c r="D419" s="225" t="s">
        <v>384</v>
      </c>
      <c r="E419" s="342">
        <v>1755820</v>
      </c>
      <c r="F419" s="304">
        <v>24895</v>
      </c>
      <c r="G419" s="303">
        <f>'2026 Sum_Fall Order Form V9'!$Q$23</f>
        <v>0</v>
      </c>
      <c r="H419" s="303">
        <f>'2026 Sum_Fall Order Form V9'!$Q$23</f>
        <v>0</v>
      </c>
      <c r="I419" s="304">
        <f>'2026 Sum_Fall Order Form V9'!$Q$292</f>
        <v>0</v>
      </c>
      <c r="K419" s="303">
        <f>'2026 Sum_Fall Order Form V9'!$T$23</f>
        <v>0</v>
      </c>
      <c r="L419" s="303">
        <f>'2026 Sum_Fall Order Form V9'!$T$23</f>
        <v>0</v>
      </c>
      <c r="M419" s="304">
        <f>'2026 Sum_Fall Order Form V9'!$T$292</f>
        <v>0</v>
      </c>
      <c r="O419" s="303">
        <f>'2026 Sum_Fall Order Form V9'!$W$23</f>
        <v>0</v>
      </c>
      <c r="P419" s="303">
        <f>'2026 Sum_Fall Order Form V9'!$W$23</f>
        <v>0</v>
      </c>
      <c r="Q419" s="304">
        <f>'2026 Sum_Fall Order Form V9'!$W$292</f>
        <v>0</v>
      </c>
      <c r="S419" s="303">
        <f>'2026 Sum_Fall Order Form V9'!$Z$23</f>
        <v>0</v>
      </c>
      <c r="T419" s="303">
        <f>'2026 Sum_Fall Order Form V9'!$Z$23</f>
        <v>0</v>
      </c>
      <c r="U419" s="304">
        <f>'2026 Sum_Fall Order Form V9'!$Z$292</f>
        <v>0</v>
      </c>
      <c r="W419" s="305">
        <f>'2026 Sum_Fall Order Form V9'!$K$292</f>
        <v>46279</v>
      </c>
      <c r="X419" s="305">
        <f>'2026 Sum_Fall Order Form V9'!$N$292</f>
        <v>46307</v>
      </c>
      <c r="Z419" s="304" t="str">
        <f>'2026 Sum_Fall Order Form V9'!$BT$292</f>
        <v>S/O</v>
      </c>
    </row>
    <row r="420" spans="1:26">
      <c r="A420" s="304">
        <v>419</v>
      </c>
      <c r="C420" s="302">
        <f>'2026 Sum_Fall Order Form V9'!$F$18</f>
        <v>0</v>
      </c>
      <c r="D420" s="225" t="s">
        <v>384</v>
      </c>
      <c r="E420" s="343" t="s">
        <v>702</v>
      </c>
      <c r="F420" s="304">
        <v>24896</v>
      </c>
      <c r="G420" s="303">
        <f>'2026 Sum_Fall Order Form V9'!$Q$23</f>
        <v>0</v>
      </c>
      <c r="H420" s="303">
        <f>'2026 Sum_Fall Order Form V9'!$Q$23</f>
        <v>0</v>
      </c>
      <c r="I420" s="304">
        <f>'2026 Sum_Fall Order Form V9'!$R$292</f>
        <v>0</v>
      </c>
      <c r="K420" s="303">
        <f>'2026 Sum_Fall Order Form V9'!$T$23</f>
        <v>0</v>
      </c>
      <c r="L420" s="303">
        <f>'2026 Sum_Fall Order Form V9'!$T$23</f>
        <v>0</v>
      </c>
      <c r="M420" s="304">
        <f>'2026 Sum_Fall Order Form V9'!$U$292</f>
        <v>0</v>
      </c>
      <c r="O420" s="303">
        <f>'2026 Sum_Fall Order Form V9'!$W$23</f>
        <v>0</v>
      </c>
      <c r="P420" s="303">
        <f>'2026 Sum_Fall Order Form V9'!$W$23</f>
        <v>0</v>
      </c>
      <c r="Q420" s="304">
        <f>'2026 Sum_Fall Order Form V9'!$X$292</f>
        <v>0</v>
      </c>
      <c r="S420" s="303">
        <f>'2026 Sum_Fall Order Form V9'!$Z$23</f>
        <v>0</v>
      </c>
      <c r="T420" s="303">
        <f>'2026 Sum_Fall Order Form V9'!$Z$23</f>
        <v>0</v>
      </c>
      <c r="U420" s="304">
        <f>'2026 Sum_Fall Order Form V9'!$AA$292</f>
        <v>0</v>
      </c>
      <c r="W420" s="305"/>
      <c r="X420" s="305"/>
      <c r="Z420" s="304"/>
    </row>
    <row r="421" spans="1:26">
      <c r="A421" s="304">
        <v>420</v>
      </c>
      <c r="C421" s="302">
        <f>'2026 Sum_Fall Order Form V9'!$F$18</f>
        <v>0</v>
      </c>
      <c r="D421" s="225" t="s">
        <v>374</v>
      </c>
      <c r="E421" s="342">
        <v>1755940</v>
      </c>
      <c r="F421" s="304">
        <v>5416</v>
      </c>
      <c r="G421" s="303">
        <f>'2026 Sum_Fall Order Form V9'!$Q$23</f>
        <v>0</v>
      </c>
      <c r="H421" s="303">
        <f>'2026 Sum_Fall Order Form V9'!$Q$23</f>
        <v>0</v>
      </c>
      <c r="I421" s="304">
        <f>'2026 Sum_Fall Order Form V9'!$Q$293</f>
        <v>0</v>
      </c>
      <c r="K421" s="303">
        <f>'2026 Sum_Fall Order Form V9'!$T$23</f>
        <v>0</v>
      </c>
      <c r="L421" s="303">
        <f>'2026 Sum_Fall Order Form V9'!$T$23</f>
        <v>0</v>
      </c>
      <c r="M421" s="304">
        <f>'2026 Sum_Fall Order Form V9'!$T$293</f>
        <v>0</v>
      </c>
      <c r="O421" s="303">
        <f>'2026 Sum_Fall Order Form V9'!$W$23</f>
        <v>0</v>
      </c>
      <c r="P421" s="303">
        <f>'2026 Sum_Fall Order Form V9'!$W$23</f>
        <v>0</v>
      </c>
      <c r="Q421" s="304">
        <f>'2026 Sum_Fall Order Form V9'!$W$293</f>
        <v>0</v>
      </c>
      <c r="S421" s="303">
        <f>'2026 Sum_Fall Order Form V9'!$Z$23</f>
        <v>0</v>
      </c>
      <c r="T421" s="303">
        <f>'2026 Sum_Fall Order Form V9'!$Z$23</f>
        <v>0</v>
      </c>
      <c r="U421" s="304">
        <f>'2026 Sum_Fall Order Form V9'!$Z$293</f>
        <v>0</v>
      </c>
      <c r="W421" s="305">
        <f>'2026 Sum_Fall Order Form V9'!$K$293</f>
        <v>46279</v>
      </c>
      <c r="X421" s="305">
        <f>'2026 Sum_Fall Order Form V9'!$N$293</f>
        <v>46307</v>
      </c>
      <c r="Z421" s="304">
        <f>'2026 Sum_Fall Order Form V9'!$BT$293</f>
        <v>39</v>
      </c>
    </row>
    <row r="422" spans="1:26">
      <c r="A422" s="304">
        <v>421</v>
      </c>
      <c r="C422" s="302">
        <f>'2026 Sum_Fall Order Form V9'!$F$18</f>
        <v>0</v>
      </c>
      <c r="D422" s="225" t="s">
        <v>374</v>
      </c>
      <c r="E422" s="343" t="s">
        <v>703</v>
      </c>
      <c r="F422" s="304">
        <v>5870</v>
      </c>
      <c r="G422" s="303">
        <f>'2026 Sum_Fall Order Form V9'!$Q$23</f>
        <v>0</v>
      </c>
      <c r="H422" s="303">
        <f>'2026 Sum_Fall Order Form V9'!$Q$23</f>
        <v>0</v>
      </c>
      <c r="I422" s="304">
        <f>'2026 Sum_Fall Order Form V9'!$R$293</f>
        <v>0</v>
      </c>
      <c r="K422" s="303">
        <f>'2026 Sum_Fall Order Form V9'!$T$23</f>
        <v>0</v>
      </c>
      <c r="L422" s="303">
        <f>'2026 Sum_Fall Order Form V9'!$T$23</f>
        <v>0</v>
      </c>
      <c r="M422" s="304">
        <f>'2026 Sum_Fall Order Form V9'!$U$293</f>
        <v>0</v>
      </c>
      <c r="O422" s="303">
        <f>'2026 Sum_Fall Order Form V9'!$W$23</f>
        <v>0</v>
      </c>
      <c r="P422" s="303">
        <f>'2026 Sum_Fall Order Form V9'!$W$23</f>
        <v>0</v>
      </c>
      <c r="Q422" s="304">
        <f>'2026 Sum_Fall Order Form V9'!$X$293</f>
        <v>0</v>
      </c>
      <c r="S422" s="303">
        <f>'2026 Sum_Fall Order Form V9'!$Z$23</f>
        <v>0</v>
      </c>
      <c r="T422" s="303">
        <f>'2026 Sum_Fall Order Form V9'!$Z$23</f>
        <v>0</v>
      </c>
      <c r="U422" s="304">
        <f>'2026 Sum_Fall Order Form V9'!$AA$293</f>
        <v>0</v>
      </c>
      <c r="W422" s="305"/>
      <c r="X422" s="305"/>
      <c r="Z422" s="304"/>
    </row>
    <row r="423" spans="1:26">
      <c r="A423" s="304">
        <v>422</v>
      </c>
      <c r="C423" s="302">
        <f>'2026 Sum_Fall Order Form V9'!$F$18</f>
        <v>0</v>
      </c>
      <c r="D423" s="225" t="s">
        <v>375</v>
      </c>
      <c r="E423" s="342">
        <v>1756020</v>
      </c>
      <c r="F423" s="304">
        <v>5424</v>
      </c>
      <c r="G423" s="303">
        <f>'2026 Sum_Fall Order Form V9'!$Q$23</f>
        <v>0</v>
      </c>
      <c r="H423" s="303">
        <f>'2026 Sum_Fall Order Form V9'!$Q$23</f>
        <v>0</v>
      </c>
      <c r="I423" s="304">
        <f>'2026 Sum_Fall Order Form V9'!$Q$294</f>
        <v>0</v>
      </c>
      <c r="K423" s="303">
        <f>'2026 Sum_Fall Order Form V9'!$T$23</f>
        <v>0</v>
      </c>
      <c r="L423" s="303">
        <f>'2026 Sum_Fall Order Form V9'!$T$23</f>
        <v>0</v>
      </c>
      <c r="M423" s="304">
        <f>'2026 Sum_Fall Order Form V9'!$T$294</f>
        <v>0</v>
      </c>
      <c r="O423" s="303">
        <f>'2026 Sum_Fall Order Form V9'!$W$23</f>
        <v>0</v>
      </c>
      <c r="P423" s="303">
        <f>'2026 Sum_Fall Order Form V9'!$W$23</f>
        <v>0</v>
      </c>
      <c r="Q423" s="304">
        <f>'2026 Sum_Fall Order Form V9'!$W$294</f>
        <v>0</v>
      </c>
      <c r="S423" s="303">
        <f>'2026 Sum_Fall Order Form V9'!$Z$23</f>
        <v>0</v>
      </c>
      <c r="T423" s="303">
        <f>'2026 Sum_Fall Order Form V9'!$Z$23</f>
        <v>0</v>
      </c>
      <c r="U423" s="304">
        <f>'2026 Sum_Fall Order Form V9'!$Z$294</f>
        <v>0</v>
      </c>
      <c r="W423" s="305">
        <f>'2026 Sum_Fall Order Form V9'!$K$294</f>
        <v>46279</v>
      </c>
      <c r="X423" s="305">
        <f>'2026 Sum_Fall Order Form V9'!$N$294</f>
        <v>46307</v>
      </c>
      <c r="Z423" s="304">
        <f>'2026 Sum_Fall Order Form V9'!$BT$294</f>
        <v>6</v>
      </c>
    </row>
    <row r="424" spans="1:26">
      <c r="A424" s="304">
        <v>423</v>
      </c>
      <c r="C424" s="302">
        <f>'2026 Sum_Fall Order Form V9'!$F$18</f>
        <v>0</v>
      </c>
      <c r="D424" s="225" t="s">
        <v>375</v>
      </c>
      <c r="E424" s="343" t="s">
        <v>704</v>
      </c>
      <c r="F424" s="304">
        <v>5872</v>
      </c>
      <c r="G424" s="303">
        <f>'2026 Sum_Fall Order Form V9'!$Q$23</f>
        <v>0</v>
      </c>
      <c r="H424" s="303">
        <f>'2026 Sum_Fall Order Form V9'!$Q$23</f>
        <v>0</v>
      </c>
      <c r="I424" s="304">
        <f>'2026 Sum_Fall Order Form V9'!$R$294</f>
        <v>0</v>
      </c>
      <c r="K424" s="303">
        <f>'2026 Sum_Fall Order Form V9'!$T$23</f>
        <v>0</v>
      </c>
      <c r="L424" s="303">
        <f>'2026 Sum_Fall Order Form V9'!$T$23</f>
        <v>0</v>
      </c>
      <c r="M424" s="304">
        <f>'2026 Sum_Fall Order Form V9'!$U$294</f>
        <v>0</v>
      </c>
      <c r="O424" s="303">
        <f>'2026 Sum_Fall Order Form V9'!$W$23</f>
        <v>0</v>
      </c>
      <c r="P424" s="303">
        <f>'2026 Sum_Fall Order Form V9'!$W$23</f>
        <v>0</v>
      </c>
      <c r="Q424" s="304">
        <f>'2026 Sum_Fall Order Form V9'!$X$294</f>
        <v>0</v>
      </c>
      <c r="S424" s="303">
        <f>'2026 Sum_Fall Order Form V9'!$Z$23</f>
        <v>0</v>
      </c>
      <c r="T424" s="303">
        <f>'2026 Sum_Fall Order Form V9'!$Z$23</f>
        <v>0</v>
      </c>
      <c r="U424" s="304">
        <f>'2026 Sum_Fall Order Form V9'!$AA$294</f>
        <v>0</v>
      </c>
      <c r="W424" s="305"/>
      <c r="X424" s="305"/>
      <c r="Z424" s="304"/>
    </row>
    <row r="425" spans="1:26">
      <c r="A425" s="304">
        <v>424</v>
      </c>
      <c r="C425" s="302">
        <f>'2026 Sum_Fall Order Form V9'!$F$18</f>
        <v>0</v>
      </c>
      <c r="D425" s="225" t="s">
        <v>705</v>
      </c>
      <c r="E425" s="342">
        <v>1757840</v>
      </c>
      <c r="F425" s="304">
        <v>26774</v>
      </c>
      <c r="G425" s="303">
        <f>'2026 Sum_Fall Order Form V9'!$Q$23</f>
        <v>0</v>
      </c>
      <c r="H425" s="303">
        <f>'2026 Sum_Fall Order Form V9'!$Q$23</f>
        <v>0</v>
      </c>
      <c r="I425" s="304">
        <f>'2026 Sum_Fall Order Form V9'!$Q$296</f>
        <v>0</v>
      </c>
      <c r="K425" s="303">
        <f>'2026 Sum_Fall Order Form V9'!$T$23</f>
        <v>0</v>
      </c>
      <c r="L425" s="303">
        <f>'2026 Sum_Fall Order Form V9'!$T$23</f>
        <v>0</v>
      </c>
      <c r="M425" s="304">
        <f>'2026 Sum_Fall Order Form V9'!$T$296</f>
        <v>0</v>
      </c>
      <c r="O425" s="303">
        <f>'2026 Sum_Fall Order Form V9'!$W$23</f>
        <v>0</v>
      </c>
      <c r="P425" s="303">
        <f>'2026 Sum_Fall Order Form V9'!$W$23</f>
        <v>0</v>
      </c>
      <c r="Q425" s="304">
        <f>'2026 Sum_Fall Order Form V9'!$W$296</f>
        <v>0</v>
      </c>
      <c r="S425" s="303">
        <f>'2026 Sum_Fall Order Form V9'!$Z$23</f>
        <v>0</v>
      </c>
      <c r="T425" s="303">
        <f>'2026 Sum_Fall Order Form V9'!$Z$23</f>
        <v>0</v>
      </c>
      <c r="U425" s="304">
        <f>'2026 Sum_Fall Order Form V9'!$Z$296</f>
        <v>0</v>
      </c>
      <c r="W425" s="305">
        <f>'2026 Sum_Fall Order Form V9'!$K$296</f>
        <v>46279</v>
      </c>
      <c r="X425" s="305">
        <f>'2026 Sum_Fall Order Form V9'!$N$296</f>
        <v>46307</v>
      </c>
      <c r="Z425" s="304">
        <f>'2026 Sum_Fall Order Form V9'!$BT$296</f>
        <v>51</v>
      </c>
    </row>
    <row r="426" spans="1:26">
      <c r="A426" s="304">
        <v>425</v>
      </c>
      <c r="C426" s="302">
        <f>'2026 Sum_Fall Order Form V9'!$F$18</f>
        <v>0</v>
      </c>
      <c r="D426" s="225" t="s">
        <v>705</v>
      </c>
      <c r="E426" s="343" t="s">
        <v>706</v>
      </c>
      <c r="F426" s="304">
        <v>26776</v>
      </c>
      <c r="G426" s="303">
        <f>'2026 Sum_Fall Order Form V9'!$Q$23</f>
        <v>0</v>
      </c>
      <c r="H426" s="303">
        <f>'2026 Sum_Fall Order Form V9'!$Q$23</f>
        <v>0</v>
      </c>
      <c r="I426" s="304">
        <f>'2026 Sum_Fall Order Form V9'!$R$296</f>
        <v>0</v>
      </c>
      <c r="K426" s="303">
        <f>'2026 Sum_Fall Order Form V9'!$T$23</f>
        <v>0</v>
      </c>
      <c r="L426" s="303">
        <f>'2026 Sum_Fall Order Form V9'!$T$23</f>
        <v>0</v>
      </c>
      <c r="M426" s="304">
        <f>'2026 Sum_Fall Order Form V9'!$U$296</f>
        <v>0</v>
      </c>
      <c r="O426" s="303">
        <f>'2026 Sum_Fall Order Form V9'!$W$23</f>
        <v>0</v>
      </c>
      <c r="P426" s="303">
        <f>'2026 Sum_Fall Order Form V9'!$W$23</f>
        <v>0</v>
      </c>
      <c r="Q426" s="304">
        <f>'2026 Sum_Fall Order Form V9'!$X$296</f>
        <v>0</v>
      </c>
      <c r="S426" s="303">
        <f>'2026 Sum_Fall Order Form V9'!$Z$23</f>
        <v>0</v>
      </c>
      <c r="T426" s="303">
        <f>'2026 Sum_Fall Order Form V9'!$Z$23</f>
        <v>0</v>
      </c>
      <c r="U426" s="304">
        <f>'2026 Sum_Fall Order Form V9'!$AA$296</f>
        <v>0</v>
      </c>
      <c r="W426" s="305"/>
      <c r="X426" s="305"/>
      <c r="Z426" s="304"/>
    </row>
    <row r="427" spans="1:26">
      <c r="A427" s="304">
        <v>426</v>
      </c>
      <c r="C427" s="302">
        <f>'2026 Sum_Fall Order Form V9'!$F$18</f>
        <v>0</v>
      </c>
      <c r="D427" s="225" t="s">
        <v>389</v>
      </c>
      <c r="E427" s="344">
        <v>1758118</v>
      </c>
      <c r="F427" s="304">
        <v>29098</v>
      </c>
      <c r="G427" s="303">
        <f>'2026 Sum_Fall Order Form V9'!$Q$23</f>
        <v>0</v>
      </c>
      <c r="H427" s="303">
        <f>'2026 Sum_Fall Order Form V9'!$Q$23</f>
        <v>0</v>
      </c>
      <c r="I427" s="304">
        <f>'2026 Sum_Fall Order Form V9'!$Q$298</f>
        <v>0</v>
      </c>
      <c r="K427" s="303">
        <f>'2026 Sum_Fall Order Form V9'!$T$23</f>
        <v>0</v>
      </c>
      <c r="L427" s="303">
        <f>'2026 Sum_Fall Order Form V9'!$T$23</f>
        <v>0</v>
      </c>
      <c r="M427" s="304">
        <f>'2026 Sum_Fall Order Form V9'!$T$298</f>
        <v>0</v>
      </c>
      <c r="O427" s="303">
        <f>'2026 Sum_Fall Order Form V9'!$W$23</f>
        <v>0</v>
      </c>
      <c r="P427" s="303">
        <f>'2026 Sum_Fall Order Form V9'!$W$23</f>
        <v>0</v>
      </c>
      <c r="Q427" s="304">
        <f>'2026 Sum_Fall Order Form V9'!$W$298</f>
        <v>0</v>
      </c>
      <c r="S427" s="303">
        <f>'2026 Sum_Fall Order Form V9'!$Z$23</f>
        <v>0</v>
      </c>
      <c r="T427" s="303">
        <f>'2026 Sum_Fall Order Form V9'!$Z$23</f>
        <v>0</v>
      </c>
      <c r="U427" s="304">
        <f>'2026 Sum_Fall Order Form V9'!$Z$298</f>
        <v>0</v>
      </c>
      <c r="W427" s="305">
        <f>'2026 Sum_Fall Order Form V9'!$K$298</f>
        <v>46174</v>
      </c>
      <c r="X427" s="305">
        <f>'2026 Sum_Fall Order Form V9'!$N$298</f>
        <v>46265</v>
      </c>
      <c r="Z427" s="304">
        <f>'2026 Sum_Fall Order Form V9'!$BT$298</f>
        <v>2</v>
      </c>
    </row>
    <row r="428" spans="1:26">
      <c r="A428" s="304">
        <v>427</v>
      </c>
      <c r="C428" s="302">
        <f>'2026 Sum_Fall Order Form V9'!$F$18</f>
        <v>0</v>
      </c>
      <c r="D428" s="225" t="s">
        <v>389</v>
      </c>
      <c r="E428" s="343" t="s">
        <v>707</v>
      </c>
      <c r="F428" s="304">
        <v>29237</v>
      </c>
      <c r="G428" s="303">
        <f>'2026 Sum_Fall Order Form V9'!$Q$23</f>
        <v>0</v>
      </c>
      <c r="H428" s="303">
        <f>'2026 Sum_Fall Order Form V9'!$Q$23</f>
        <v>0</v>
      </c>
      <c r="I428" s="304">
        <f>'2026 Sum_Fall Order Form V9'!$R$298</f>
        <v>0</v>
      </c>
      <c r="K428" s="303">
        <f>'2026 Sum_Fall Order Form V9'!$T$23</f>
        <v>0</v>
      </c>
      <c r="L428" s="303">
        <f>'2026 Sum_Fall Order Form V9'!$T$23</f>
        <v>0</v>
      </c>
      <c r="M428" s="304">
        <f>'2026 Sum_Fall Order Form V9'!$U$298</f>
        <v>0</v>
      </c>
      <c r="O428" s="303">
        <f>'2026 Sum_Fall Order Form V9'!$W$23</f>
        <v>0</v>
      </c>
      <c r="P428" s="303">
        <f>'2026 Sum_Fall Order Form V9'!$W$23</f>
        <v>0</v>
      </c>
      <c r="Q428" s="304">
        <f>'2026 Sum_Fall Order Form V9'!$X$298</f>
        <v>0</v>
      </c>
      <c r="S428" s="303">
        <f>'2026 Sum_Fall Order Form V9'!$Z$23</f>
        <v>0</v>
      </c>
      <c r="T428" s="303">
        <f>'2026 Sum_Fall Order Form V9'!$Z$23</f>
        <v>0</v>
      </c>
      <c r="U428" s="304">
        <f>'2026 Sum_Fall Order Form V9'!$AA$298</f>
        <v>0</v>
      </c>
      <c r="W428" s="305"/>
      <c r="X428" s="305"/>
      <c r="Z428" s="304"/>
    </row>
    <row r="429" spans="1:26">
      <c r="A429" s="304">
        <v>428</v>
      </c>
      <c r="C429" s="302">
        <f>'2026 Sum_Fall Order Form V9'!$F$18</f>
        <v>0</v>
      </c>
      <c r="D429" s="225" t="s">
        <v>391</v>
      </c>
      <c r="E429" s="344">
        <v>1759648</v>
      </c>
      <c r="F429" s="304">
        <v>19901</v>
      </c>
      <c r="G429" s="303">
        <f>'2026 Sum_Fall Order Form V9'!$Q$23</f>
        <v>0</v>
      </c>
      <c r="H429" s="303">
        <f>'2026 Sum_Fall Order Form V9'!$Q$23</f>
        <v>0</v>
      </c>
      <c r="I429" s="304">
        <f>'2026 Sum_Fall Order Form V9'!$Q$300</f>
        <v>0</v>
      </c>
      <c r="K429" s="303">
        <f>'2026 Sum_Fall Order Form V9'!$T$23</f>
        <v>0</v>
      </c>
      <c r="L429" s="303">
        <f>'2026 Sum_Fall Order Form V9'!$T$23</f>
        <v>0</v>
      </c>
      <c r="M429" s="304">
        <f>'2026 Sum_Fall Order Form V9'!$T$300</f>
        <v>0</v>
      </c>
      <c r="O429" s="303">
        <f>'2026 Sum_Fall Order Form V9'!$W$23</f>
        <v>0</v>
      </c>
      <c r="P429" s="303">
        <f>'2026 Sum_Fall Order Form V9'!$W$23</f>
        <v>0</v>
      </c>
      <c r="Q429" s="304">
        <f>'2026 Sum_Fall Order Form V9'!$W$300</f>
        <v>0</v>
      </c>
      <c r="S429" s="303">
        <f>'2026 Sum_Fall Order Form V9'!$Z$23</f>
        <v>0</v>
      </c>
      <c r="T429" s="303">
        <f>'2026 Sum_Fall Order Form V9'!$Z$23</f>
        <v>0</v>
      </c>
      <c r="U429" s="304">
        <f>'2026 Sum_Fall Order Form V9'!$Z$300</f>
        <v>0</v>
      </c>
      <c r="W429" s="305">
        <f>'2026 Sum_Fall Order Form V9'!$K$300</f>
        <v>46237</v>
      </c>
      <c r="X429" s="305">
        <f>'2026 Sum_Fall Order Form V9'!$N$300</f>
        <v>46265</v>
      </c>
      <c r="Z429" s="304">
        <f>'2026 Sum_Fall Order Form V9'!$BT$300</f>
        <v>27</v>
      </c>
    </row>
    <row r="430" spans="1:26">
      <c r="A430" s="304">
        <v>429</v>
      </c>
      <c r="C430" s="302">
        <f>'2026 Sum_Fall Order Form V9'!$F$18</f>
        <v>0</v>
      </c>
      <c r="D430" s="225" t="s">
        <v>391</v>
      </c>
      <c r="E430" s="343" t="s">
        <v>708</v>
      </c>
      <c r="F430" s="304">
        <v>19900</v>
      </c>
      <c r="G430" s="303">
        <f>'2026 Sum_Fall Order Form V9'!$Q$23</f>
        <v>0</v>
      </c>
      <c r="H430" s="303">
        <f>'2026 Sum_Fall Order Form V9'!$Q$23</f>
        <v>0</v>
      </c>
      <c r="I430" s="304">
        <f>'2026 Sum_Fall Order Form V9'!$R$300</f>
        <v>0</v>
      </c>
      <c r="K430" s="303">
        <f>'2026 Sum_Fall Order Form V9'!$T$23</f>
        <v>0</v>
      </c>
      <c r="L430" s="303">
        <f>'2026 Sum_Fall Order Form V9'!$T$23</f>
        <v>0</v>
      </c>
      <c r="M430" s="304">
        <f>'2026 Sum_Fall Order Form V9'!$U$300</f>
        <v>0</v>
      </c>
      <c r="O430" s="303">
        <f>'2026 Sum_Fall Order Form V9'!$W$23</f>
        <v>0</v>
      </c>
      <c r="P430" s="303">
        <f>'2026 Sum_Fall Order Form V9'!$W$23</f>
        <v>0</v>
      </c>
      <c r="Q430" s="304">
        <f>'2026 Sum_Fall Order Form V9'!$X$300</f>
        <v>0</v>
      </c>
      <c r="S430" s="303">
        <f>'2026 Sum_Fall Order Form V9'!$Z$23</f>
        <v>0</v>
      </c>
      <c r="T430" s="303">
        <f>'2026 Sum_Fall Order Form V9'!$Z$23</f>
        <v>0</v>
      </c>
      <c r="U430" s="304">
        <f>'2026 Sum_Fall Order Form V9'!$AA$300</f>
        <v>0</v>
      </c>
      <c r="W430" s="305"/>
      <c r="X430" s="305"/>
      <c r="Z430" s="304"/>
    </row>
    <row r="431" spans="1:26">
      <c r="A431" s="304">
        <v>430</v>
      </c>
      <c r="C431" s="302">
        <f>'2026 Sum_Fall Order Form V9'!$F$18</f>
        <v>0</v>
      </c>
      <c r="D431" s="225" t="s">
        <v>392</v>
      </c>
      <c r="E431" s="344">
        <v>1759708</v>
      </c>
      <c r="F431" s="304">
        <v>18014</v>
      </c>
      <c r="G431" s="303">
        <f>'2026 Sum_Fall Order Form V9'!$Q$23</f>
        <v>0</v>
      </c>
      <c r="H431" s="303">
        <f>'2026 Sum_Fall Order Form V9'!$Q$23</f>
        <v>0</v>
      </c>
      <c r="I431" s="304">
        <f>'2026 Sum_Fall Order Form V9'!$Q$301</f>
        <v>0</v>
      </c>
      <c r="K431" s="303">
        <f>'2026 Sum_Fall Order Form V9'!$T$23</f>
        <v>0</v>
      </c>
      <c r="L431" s="303">
        <f>'2026 Sum_Fall Order Form V9'!$T$23</f>
        <v>0</v>
      </c>
      <c r="M431" s="304">
        <f>'2026 Sum_Fall Order Form V9'!$T$301</f>
        <v>0</v>
      </c>
      <c r="O431" s="303">
        <f>'2026 Sum_Fall Order Form V9'!$W$23</f>
        <v>0</v>
      </c>
      <c r="P431" s="303">
        <f>'2026 Sum_Fall Order Form V9'!$W$23</f>
        <v>0</v>
      </c>
      <c r="Q431" s="304">
        <f>'2026 Sum_Fall Order Form V9'!$W$301</f>
        <v>0</v>
      </c>
      <c r="S431" s="303">
        <f>'2026 Sum_Fall Order Form V9'!$Z$23</f>
        <v>0</v>
      </c>
      <c r="T431" s="303">
        <f>'2026 Sum_Fall Order Form V9'!$Z$23</f>
        <v>0</v>
      </c>
      <c r="U431" s="304">
        <f>'2026 Sum_Fall Order Form V9'!$Z$301</f>
        <v>0</v>
      </c>
      <c r="W431" s="305">
        <f>'2026 Sum_Fall Order Form V9'!$K$301</f>
        <v>46237</v>
      </c>
      <c r="X431" s="305">
        <f>'2026 Sum_Fall Order Form V9'!$N$301</f>
        <v>46265</v>
      </c>
      <c r="Z431" s="304">
        <f>'2026 Sum_Fall Order Form V9'!$BT$301</f>
        <v>31</v>
      </c>
    </row>
    <row r="432" spans="1:26">
      <c r="A432" s="304">
        <v>431</v>
      </c>
      <c r="C432" s="302">
        <f>'2026 Sum_Fall Order Form V9'!$F$18</f>
        <v>0</v>
      </c>
      <c r="D432" s="225" t="s">
        <v>392</v>
      </c>
      <c r="E432" s="343" t="s">
        <v>709</v>
      </c>
      <c r="F432" s="304">
        <v>18015</v>
      </c>
      <c r="G432" s="303">
        <f>'2026 Sum_Fall Order Form V9'!$Q$23</f>
        <v>0</v>
      </c>
      <c r="H432" s="303">
        <f>'2026 Sum_Fall Order Form V9'!$Q$23</f>
        <v>0</v>
      </c>
      <c r="I432" s="304">
        <f>'2026 Sum_Fall Order Form V9'!$R$301</f>
        <v>0</v>
      </c>
      <c r="K432" s="303">
        <f>'2026 Sum_Fall Order Form V9'!$T$23</f>
        <v>0</v>
      </c>
      <c r="L432" s="303">
        <f>'2026 Sum_Fall Order Form V9'!$T$23</f>
        <v>0</v>
      </c>
      <c r="M432" s="304">
        <f>'2026 Sum_Fall Order Form V9'!$U$301</f>
        <v>0</v>
      </c>
      <c r="O432" s="303">
        <f>'2026 Sum_Fall Order Form V9'!$W$23</f>
        <v>0</v>
      </c>
      <c r="P432" s="303">
        <f>'2026 Sum_Fall Order Form V9'!$W$23</f>
        <v>0</v>
      </c>
      <c r="Q432" s="304">
        <f>'2026 Sum_Fall Order Form V9'!$X$301</f>
        <v>0</v>
      </c>
      <c r="S432" s="303">
        <f>'2026 Sum_Fall Order Form V9'!$Z$23</f>
        <v>0</v>
      </c>
      <c r="T432" s="303">
        <f>'2026 Sum_Fall Order Form V9'!$Z$23</f>
        <v>0</v>
      </c>
      <c r="U432" s="304">
        <f>'2026 Sum_Fall Order Form V9'!$AA$301</f>
        <v>0</v>
      </c>
      <c r="W432" s="305"/>
      <c r="X432" s="305"/>
      <c r="Z432" s="304"/>
    </row>
    <row r="433" spans="1:26">
      <c r="A433" s="304">
        <v>432</v>
      </c>
      <c r="C433" s="302">
        <f>'2026 Sum_Fall Order Form V9'!$F$18</f>
        <v>0</v>
      </c>
      <c r="D433" s="225" t="s">
        <v>393</v>
      </c>
      <c r="E433" s="344">
        <v>1759758</v>
      </c>
      <c r="F433" s="304">
        <v>5952</v>
      </c>
      <c r="G433" s="303">
        <f>'2026 Sum_Fall Order Form V9'!$Q$23</f>
        <v>0</v>
      </c>
      <c r="H433" s="303">
        <f>'2026 Sum_Fall Order Form V9'!$Q$23</f>
        <v>0</v>
      </c>
      <c r="I433" s="304">
        <f>'2026 Sum_Fall Order Form V9'!$Q$302</f>
        <v>0</v>
      </c>
      <c r="K433" s="303">
        <f>'2026 Sum_Fall Order Form V9'!$T$23</f>
        <v>0</v>
      </c>
      <c r="L433" s="303">
        <f>'2026 Sum_Fall Order Form V9'!$T$23</f>
        <v>0</v>
      </c>
      <c r="M433" s="304">
        <f>'2026 Sum_Fall Order Form V9'!$T$302</f>
        <v>0</v>
      </c>
      <c r="O433" s="303">
        <f>'2026 Sum_Fall Order Form V9'!$W$23</f>
        <v>0</v>
      </c>
      <c r="P433" s="303">
        <f>'2026 Sum_Fall Order Form V9'!$W$23</f>
        <v>0</v>
      </c>
      <c r="Q433" s="304">
        <f>'2026 Sum_Fall Order Form V9'!$W$302</f>
        <v>0</v>
      </c>
      <c r="S433" s="303">
        <f>'2026 Sum_Fall Order Form V9'!$Z$23</f>
        <v>0</v>
      </c>
      <c r="T433" s="303">
        <f>'2026 Sum_Fall Order Form V9'!$Z$23</f>
        <v>0</v>
      </c>
      <c r="U433" s="304">
        <f>'2026 Sum_Fall Order Form V9'!$Z$302</f>
        <v>0</v>
      </c>
      <c r="W433" s="305">
        <f>'2026 Sum_Fall Order Form V9'!$K$302</f>
        <v>46237</v>
      </c>
      <c r="X433" s="305">
        <f>'2026 Sum_Fall Order Form V9'!$N$302</f>
        <v>46265</v>
      </c>
      <c r="Z433" s="304">
        <f>'2026 Sum_Fall Order Form V9'!$BT$302</f>
        <v>94</v>
      </c>
    </row>
    <row r="434" spans="1:26">
      <c r="A434" s="304">
        <v>433</v>
      </c>
      <c r="C434" s="302">
        <f>'2026 Sum_Fall Order Form V9'!$F$18</f>
        <v>0</v>
      </c>
      <c r="D434" s="225" t="s">
        <v>393</v>
      </c>
      <c r="E434" s="343" t="s">
        <v>710</v>
      </c>
      <c r="F434" s="304">
        <v>5908</v>
      </c>
      <c r="G434" s="303">
        <f>'2026 Sum_Fall Order Form V9'!$Q$23</f>
        <v>0</v>
      </c>
      <c r="H434" s="303">
        <f>'2026 Sum_Fall Order Form V9'!$Q$23</f>
        <v>0</v>
      </c>
      <c r="I434" s="304">
        <f>'2026 Sum_Fall Order Form V9'!$R$302</f>
        <v>0</v>
      </c>
      <c r="K434" s="303">
        <f>'2026 Sum_Fall Order Form V9'!$T$23</f>
        <v>0</v>
      </c>
      <c r="L434" s="303">
        <f>'2026 Sum_Fall Order Form V9'!$T$23</f>
        <v>0</v>
      </c>
      <c r="M434" s="304">
        <f>'2026 Sum_Fall Order Form V9'!$U$302</f>
        <v>0</v>
      </c>
      <c r="O434" s="303">
        <f>'2026 Sum_Fall Order Form V9'!$W$23</f>
        <v>0</v>
      </c>
      <c r="P434" s="303">
        <f>'2026 Sum_Fall Order Form V9'!$W$23</f>
        <v>0</v>
      </c>
      <c r="Q434" s="304">
        <f>'2026 Sum_Fall Order Form V9'!$X$302</f>
        <v>0</v>
      </c>
      <c r="S434" s="303">
        <f>'2026 Sum_Fall Order Form V9'!$Z$23</f>
        <v>0</v>
      </c>
      <c r="T434" s="303">
        <f>'2026 Sum_Fall Order Form V9'!$Z$23</f>
        <v>0</v>
      </c>
      <c r="U434" s="304">
        <f>'2026 Sum_Fall Order Form V9'!$AA$302</f>
        <v>0</v>
      </c>
      <c r="W434" s="305"/>
      <c r="X434" s="305"/>
      <c r="Z434" s="304"/>
    </row>
    <row r="435" spans="1:26">
      <c r="A435" s="304">
        <v>434</v>
      </c>
      <c r="C435" s="302">
        <f>'2026 Sum_Fall Order Form V9'!$F$18</f>
        <v>0</v>
      </c>
      <c r="D435" s="225" t="s">
        <v>394</v>
      </c>
      <c r="E435" s="344">
        <v>1759808</v>
      </c>
      <c r="F435" s="304">
        <v>5953</v>
      </c>
      <c r="G435" s="303">
        <f>'2026 Sum_Fall Order Form V9'!$Q$23</f>
        <v>0</v>
      </c>
      <c r="H435" s="303">
        <f>'2026 Sum_Fall Order Form V9'!$Q$23</f>
        <v>0</v>
      </c>
      <c r="I435" s="304">
        <f>'2026 Sum_Fall Order Form V9'!$Q$303</f>
        <v>0</v>
      </c>
      <c r="K435" s="303">
        <f>'2026 Sum_Fall Order Form V9'!$T$23</f>
        <v>0</v>
      </c>
      <c r="L435" s="303">
        <f>'2026 Sum_Fall Order Form V9'!$T$23</f>
        <v>0</v>
      </c>
      <c r="M435" s="304">
        <f>'2026 Sum_Fall Order Form V9'!$T$303</f>
        <v>0</v>
      </c>
      <c r="O435" s="303">
        <f>'2026 Sum_Fall Order Form V9'!$W$23</f>
        <v>0</v>
      </c>
      <c r="P435" s="303">
        <f>'2026 Sum_Fall Order Form V9'!$W$23</f>
        <v>0</v>
      </c>
      <c r="Q435" s="304">
        <f>'2026 Sum_Fall Order Form V9'!$W$303</f>
        <v>0</v>
      </c>
      <c r="S435" s="303">
        <f>'2026 Sum_Fall Order Form V9'!$Z$23</f>
        <v>0</v>
      </c>
      <c r="T435" s="303">
        <f>'2026 Sum_Fall Order Form V9'!$Z$23</f>
        <v>0</v>
      </c>
      <c r="U435" s="304">
        <f>'2026 Sum_Fall Order Form V9'!$Z$303</f>
        <v>0</v>
      </c>
      <c r="W435" s="305">
        <f>'2026 Sum_Fall Order Form V9'!$K$303</f>
        <v>46237</v>
      </c>
      <c r="X435" s="305">
        <f>'2026 Sum_Fall Order Form V9'!$N$303</f>
        <v>46265</v>
      </c>
      <c r="Z435" s="304">
        <f>'2026 Sum_Fall Order Form V9'!$BT$303</f>
        <v>100</v>
      </c>
    </row>
    <row r="436" spans="1:26">
      <c r="A436" s="304">
        <v>435</v>
      </c>
      <c r="C436" s="302">
        <f>'2026 Sum_Fall Order Form V9'!$F$18</f>
        <v>0</v>
      </c>
      <c r="D436" s="225" t="s">
        <v>394</v>
      </c>
      <c r="E436" s="343" t="s">
        <v>711</v>
      </c>
      <c r="F436" s="304">
        <v>5909</v>
      </c>
      <c r="G436" s="303">
        <f>'2026 Sum_Fall Order Form V9'!$Q$23</f>
        <v>0</v>
      </c>
      <c r="H436" s="303">
        <f>'2026 Sum_Fall Order Form V9'!$Q$23</f>
        <v>0</v>
      </c>
      <c r="I436" s="304">
        <f>'2026 Sum_Fall Order Form V9'!$R$303</f>
        <v>0</v>
      </c>
      <c r="K436" s="303">
        <f>'2026 Sum_Fall Order Form V9'!$T$23</f>
        <v>0</v>
      </c>
      <c r="L436" s="303">
        <f>'2026 Sum_Fall Order Form V9'!$T$23</f>
        <v>0</v>
      </c>
      <c r="M436" s="304">
        <f>'2026 Sum_Fall Order Form V9'!$U$303</f>
        <v>0</v>
      </c>
      <c r="O436" s="303">
        <f>'2026 Sum_Fall Order Form V9'!$W$23</f>
        <v>0</v>
      </c>
      <c r="P436" s="303">
        <f>'2026 Sum_Fall Order Form V9'!$W$23</f>
        <v>0</v>
      </c>
      <c r="Q436" s="304">
        <f>'2026 Sum_Fall Order Form V9'!$X$303</f>
        <v>0</v>
      </c>
      <c r="S436" s="303">
        <f>'2026 Sum_Fall Order Form V9'!$Z$23</f>
        <v>0</v>
      </c>
      <c r="T436" s="303">
        <f>'2026 Sum_Fall Order Form V9'!$Z$23</f>
        <v>0</v>
      </c>
      <c r="U436" s="304">
        <f>'2026 Sum_Fall Order Form V9'!$AA$303</f>
        <v>0</v>
      </c>
      <c r="W436" s="305"/>
      <c r="X436" s="305"/>
      <c r="Z436" s="304"/>
    </row>
    <row r="437" spans="1:26">
      <c r="A437" s="304">
        <v>436</v>
      </c>
      <c r="C437" s="302">
        <f>'2026 Sum_Fall Order Form V9'!$F$18</f>
        <v>0</v>
      </c>
      <c r="D437" s="225" t="s">
        <v>395</v>
      </c>
      <c r="E437" s="344">
        <v>1759828</v>
      </c>
      <c r="F437" s="304">
        <v>18016</v>
      </c>
      <c r="G437" s="303">
        <f>'2026 Sum_Fall Order Form V9'!$Q$23</f>
        <v>0</v>
      </c>
      <c r="H437" s="303">
        <f>'2026 Sum_Fall Order Form V9'!$Q$23</f>
        <v>0</v>
      </c>
      <c r="I437" s="304">
        <f>'2026 Sum_Fall Order Form V9'!$Q$304</f>
        <v>0</v>
      </c>
      <c r="J437" s="304"/>
      <c r="K437" s="303">
        <f>'2026 Sum_Fall Order Form V9'!$T$23</f>
        <v>0</v>
      </c>
      <c r="L437" s="303">
        <f>'2026 Sum_Fall Order Form V9'!$T$23</f>
        <v>0</v>
      </c>
      <c r="M437" s="304">
        <f>'2026 Sum_Fall Order Form V9'!$T$304</f>
        <v>0</v>
      </c>
      <c r="N437" s="304"/>
      <c r="O437" s="303">
        <f>'2026 Sum_Fall Order Form V9'!$W$23</f>
        <v>0</v>
      </c>
      <c r="P437" s="303">
        <f>'2026 Sum_Fall Order Form V9'!$W$23</f>
        <v>0</v>
      </c>
      <c r="Q437" s="304">
        <f>'2026 Sum_Fall Order Form V9'!$W$304</f>
        <v>0</v>
      </c>
      <c r="R437" s="304"/>
      <c r="S437" s="303">
        <f>'2026 Sum_Fall Order Form V9'!$Z$23</f>
        <v>0</v>
      </c>
      <c r="T437" s="303">
        <f>'2026 Sum_Fall Order Form V9'!$Z$23</f>
        <v>0</v>
      </c>
      <c r="U437" s="304">
        <f>'2026 Sum_Fall Order Form V9'!$Z$304</f>
        <v>0</v>
      </c>
      <c r="V437" s="304"/>
      <c r="W437" s="305">
        <f>'2026 Sum_Fall Order Form V9'!$K$304</f>
        <v>46237</v>
      </c>
      <c r="X437" s="305">
        <f>'2026 Sum_Fall Order Form V9'!$N$304</f>
        <v>46265</v>
      </c>
      <c r="Y437" s="311"/>
      <c r="Z437" s="304">
        <f>'2026 Sum_Fall Order Form V9'!$BT$304</f>
        <v>25</v>
      </c>
    </row>
    <row r="438" spans="1:26">
      <c r="A438" s="304">
        <v>437</v>
      </c>
      <c r="C438" s="302">
        <f>'2026 Sum_Fall Order Form V9'!$F$18</f>
        <v>0</v>
      </c>
      <c r="D438" s="225" t="s">
        <v>395</v>
      </c>
      <c r="E438" s="343" t="s">
        <v>712</v>
      </c>
      <c r="F438" s="304">
        <v>18017</v>
      </c>
      <c r="G438" s="303">
        <f>'2026 Sum_Fall Order Form V9'!$Q$23</f>
        <v>0</v>
      </c>
      <c r="H438" s="303">
        <f>'2026 Sum_Fall Order Form V9'!$Q$23</f>
        <v>0</v>
      </c>
      <c r="I438" s="304">
        <f>'2026 Sum_Fall Order Form V9'!$R$304</f>
        <v>0</v>
      </c>
      <c r="J438" s="304"/>
      <c r="K438" s="303">
        <f>'2026 Sum_Fall Order Form V9'!$T$23</f>
        <v>0</v>
      </c>
      <c r="L438" s="303">
        <f>'2026 Sum_Fall Order Form V9'!$T$23</f>
        <v>0</v>
      </c>
      <c r="M438" s="304">
        <f>'2026 Sum_Fall Order Form V9'!$U$304</f>
        <v>0</v>
      </c>
      <c r="N438" s="304"/>
      <c r="O438" s="303">
        <f>'2026 Sum_Fall Order Form V9'!$W$23</f>
        <v>0</v>
      </c>
      <c r="P438" s="303">
        <f>'2026 Sum_Fall Order Form V9'!$W$23</f>
        <v>0</v>
      </c>
      <c r="Q438" s="304">
        <f>'2026 Sum_Fall Order Form V9'!$X$304</f>
        <v>0</v>
      </c>
      <c r="R438" s="304"/>
      <c r="S438" s="303">
        <f>'2026 Sum_Fall Order Form V9'!$Z$23</f>
        <v>0</v>
      </c>
      <c r="T438" s="303">
        <f>'2026 Sum_Fall Order Form V9'!$Z$23</f>
        <v>0</v>
      </c>
      <c r="U438" s="304">
        <f>'2026 Sum_Fall Order Form V9'!$AA$304</f>
        <v>0</v>
      </c>
      <c r="V438" s="304"/>
      <c r="W438" s="305"/>
      <c r="X438" s="305"/>
      <c r="Y438" s="311"/>
      <c r="Z438" s="304"/>
    </row>
    <row r="439" spans="1:26">
      <c r="A439" s="304">
        <v>438</v>
      </c>
      <c r="C439" s="302">
        <f>'2026 Sum_Fall Order Form V9'!$F$18</f>
        <v>0</v>
      </c>
      <c r="D439" s="225" t="s">
        <v>396</v>
      </c>
      <c r="E439" s="344">
        <v>1759958</v>
      </c>
      <c r="F439" s="304">
        <v>25779</v>
      </c>
      <c r="G439" s="303">
        <f>'2026 Sum_Fall Order Form V9'!$Q$23</f>
        <v>0</v>
      </c>
      <c r="H439" s="303">
        <f>'2026 Sum_Fall Order Form V9'!$Q$23</f>
        <v>0</v>
      </c>
      <c r="I439" s="304">
        <f>'2026 Sum_Fall Order Form V9'!$Q$305</f>
        <v>0</v>
      </c>
      <c r="J439" s="304"/>
      <c r="K439" s="303">
        <f>'2026 Sum_Fall Order Form V9'!$T$23</f>
        <v>0</v>
      </c>
      <c r="L439" s="303">
        <f>'2026 Sum_Fall Order Form V9'!$T$23</f>
        <v>0</v>
      </c>
      <c r="M439" s="304">
        <f>'2026 Sum_Fall Order Form V9'!$T$305</f>
        <v>0</v>
      </c>
      <c r="N439" s="304"/>
      <c r="O439" s="303">
        <f>'2026 Sum_Fall Order Form V9'!$W$23</f>
        <v>0</v>
      </c>
      <c r="P439" s="303">
        <f>'2026 Sum_Fall Order Form V9'!$W$23</f>
        <v>0</v>
      </c>
      <c r="Q439" s="304">
        <f>'2026 Sum_Fall Order Form V9'!$W$305</f>
        <v>0</v>
      </c>
      <c r="R439" s="304"/>
      <c r="S439" s="303">
        <f>'2026 Sum_Fall Order Form V9'!$Z$23</f>
        <v>0</v>
      </c>
      <c r="T439" s="303">
        <f>'2026 Sum_Fall Order Form V9'!$Z$23</f>
        <v>0</v>
      </c>
      <c r="U439" s="304">
        <f>'2026 Sum_Fall Order Form V9'!$Z$305</f>
        <v>0</v>
      </c>
      <c r="V439" s="304"/>
      <c r="W439" s="305">
        <f>'2026 Sum_Fall Order Form V9'!$K$305</f>
        <v>46237</v>
      </c>
      <c r="X439" s="305">
        <f>'2026 Sum_Fall Order Form V9'!$N$305</f>
        <v>46265</v>
      </c>
      <c r="Y439" s="311"/>
      <c r="Z439" s="304">
        <f>'2026 Sum_Fall Order Form V9'!$BT$305</f>
        <v>2</v>
      </c>
    </row>
    <row r="440" spans="1:26">
      <c r="A440" s="304">
        <v>439</v>
      </c>
      <c r="C440" s="302">
        <f>'2026 Sum_Fall Order Form V9'!$F$18</f>
        <v>0</v>
      </c>
      <c r="D440" s="225" t="s">
        <v>396</v>
      </c>
      <c r="E440" s="343" t="s">
        <v>713</v>
      </c>
      <c r="F440" s="304">
        <v>25815</v>
      </c>
      <c r="G440" s="303">
        <f>'2026 Sum_Fall Order Form V9'!$Q$23</f>
        <v>0</v>
      </c>
      <c r="H440" s="303">
        <f>'2026 Sum_Fall Order Form V9'!$Q$23</f>
        <v>0</v>
      </c>
      <c r="I440" s="304">
        <f>'2026 Sum_Fall Order Form V9'!$R$305</f>
        <v>0</v>
      </c>
      <c r="J440" s="304"/>
      <c r="K440" s="303">
        <f>'2026 Sum_Fall Order Form V9'!$T$23</f>
        <v>0</v>
      </c>
      <c r="L440" s="303">
        <f>'2026 Sum_Fall Order Form V9'!$T$23</f>
        <v>0</v>
      </c>
      <c r="M440" s="304">
        <f>'2026 Sum_Fall Order Form V9'!$U$305</f>
        <v>0</v>
      </c>
      <c r="N440" s="304"/>
      <c r="O440" s="303">
        <f>'2026 Sum_Fall Order Form V9'!$W$23</f>
        <v>0</v>
      </c>
      <c r="P440" s="303">
        <f>'2026 Sum_Fall Order Form V9'!$W$23</f>
        <v>0</v>
      </c>
      <c r="Q440" s="304">
        <f>'2026 Sum_Fall Order Form V9'!$X$305</f>
        <v>0</v>
      </c>
      <c r="R440" s="304"/>
      <c r="S440" s="303">
        <f>'2026 Sum_Fall Order Form V9'!$Z$23</f>
        <v>0</v>
      </c>
      <c r="T440" s="303">
        <f>'2026 Sum_Fall Order Form V9'!$Z$23</f>
        <v>0</v>
      </c>
      <c r="U440" s="304">
        <f>'2026 Sum_Fall Order Form V9'!$AA$305</f>
        <v>0</v>
      </c>
      <c r="V440" s="304"/>
      <c r="W440" s="305"/>
      <c r="X440" s="305"/>
      <c r="Y440" s="311"/>
      <c r="Z440" s="304"/>
    </row>
    <row r="441" spans="1:26">
      <c r="A441" s="304">
        <v>440</v>
      </c>
      <c r="C441" s="302">
        <f>'2026 Sum_Fall Order Form V9'!$F$18</f>
        <v>0</v>
      </c>
      <c r="D441" s="225" t="s">
        <v>399</v>
      </c>
      <c r="E441" s="344">
        <v>1758268</v>
      </c>
      <c r="F441" s="304">
        <v>29112</v>
      </c>
      <c r="G441" s="303">
        <f>'2026 Sum_Fall Order Form V9'!$Q$23</f>
        <v>0</v>
      </c>
      <c r="H441" s="303">
        <f>'2026 Sum_Fall Order Form V9'!$Q$23</f>
        <v>0</v>
      </c>
      <c r="I441" s="304">
        <f>'2026 Sum_Fall Order Form V9'!$Q$308</f>
        <v>0</v>
      </c>
      <c r="J441" s="304"/>
      <c r="K441" s="303">
        <f>'2026 Sum_Fall Order Form V9'!$T$23</f>
        <v>0</v>
      </c>
      <c r="L441" s="303">
        <f>'2026 Sum_Fall Order Form V9'!$T$23</f>
        <v>0</v>
      </c>
      <c r="M441" s="304">
        <f>'2026 Sum_Fall Order Form V9'!$T$308</f>
        <v>0</v>
      </c>
      <c r="N441" s="304"/>
      <c r="O441" s="303">
        <f>'2026 Sum_Fall Order Form V9'!$W$23</f>
        <v>0</v>
      </c>
      <c r="P441" s="303">
        <f>'2026 Sum_Fall Order Form V9'!$W$23</f>
        <v>0</v>
      </c>
      <c r="Q441" s="304">
        <f>'2026 Sum_Fall Order Form V9'!$W$308</f>
        <v>0</v>
      </c>
      <c r="R441" s="304"/>
      <c r="S441" s="303">
        <f>'2026 Sum_Fall Order Form V9'!$Z$23</f>
        <v>0</v>
      </c>
      <c r="T441" s="303">
        <f>'2026 Sum_Fall Order Form V9'!$Z$23</f>
        <v>0</v>
      </c>
      <c r="U441" s="304">
        <f>'2026 Sum_Fall Order Form V9'!$Z$308</f>
        <v>0</v>
      </c>
      <c r="V441" s="304"/>
      <c r="W441" s="305">
        <f>'2026 Sum_Fall Order Form V9'!$K$308</f>
        <v>46237</v>
      </c>
      <c r="X441" s="305">
        <f>'2026 Sum_Fall Order Form V9'!$N$308</f>
        <v>46265</v>
      </c>
      <c r="Y441" s="311"/>
      <c r="Z441" s="304">
        <f>'2026 Sum_Fall Order Form V9'!$BT$308</f>
        <v>24</v>
      </c>
    </row>
    <row r="442" spans="1:26">
      <c r="A442" s="304">
        <v>441</v>
      </c>
      <c r="C442" s="302">
        <f>'2026 Sum_Fall Order Form V9'!$F$18</f>
        <v>0</v>
      </c>
      <c r="D442" s="225" t="s">
        <v>399</v>
      </c>
      <c r="E442" s="343" t="s">
        <v>714</v>
      </c>
      <c r="F442" s="304">
        <v>29238</v>
      </c>
      <c r="G442" s="303">
        <f>'2026 Sum_Fall Order Form V9'!$Q$23</f>
        <v>0</v>
      </c>
      <c r="H442" s="303">
        <f>'2026 Sum_Fall Order Form V9'!$Q$23</f>
        <v>0</v>
      </c>
      <c r="I442" s="304">
        <f>'2026 Sum_Fall Order Form V9'!$R$308</f>
        <v>0</v>
      </c>
      <c r="J442" s="304"/>
      <c r="K442" s="303">
        <f>'2026 Sum_Fall Order Form V9'!$T$23</f>
        <v>0</v>
      </c>
      <c r="L442" s="303">
        <f>'2026 Sum_Fall Order Form V9'!$T$23</f>
        <v>0</v>
      </c>
      <c r="M442" s="304">
        <f>'2026 Sum_Fall Order Form V9'!$U$308</f>
        <v>0</v>
      </c>
      <c r="N442" s="304"/>
      <c r="O442" s="303">
        <f>'2026 Sum_Fall Order Form V9'!$W$23</f>
        <v>0</v>
      </c>
      <c r="P442" s="303">
        <f>'2026 Sum_Fall Order Form V9'!$W$23</f>
        <v>0</v>
      </c>
      <c r="Q442" s="304">
        <f>'2026 Sum_Fall Order Form V9'!$X$308</f>
        <v>0</v>
      </c>
      <c r="R442" s="304"/>
      <c r="S442" s="303">
        <f>'2026 Sum_Fall Order Form V9'!$Z$23</f>
        <v>0</v>
      </c>
      <c r="T442" s="303">
        <f>'2026 Sum_Fall Order Form V9'!$Z$23</f>
        <v>0</v>
      </c>
      <c r="U442" s="304">
        <f>'2026 Sum_Fall Order Form V9'!$AA$308</f>
        <v>0</v>
      </c>
      <c r="V442" s="304"/>
      <c r="W442" s="305"/>
      <c r="X442" s="305"/>
      <c r="Y442" s="311"/>
      <c r="Z442" s="304"/>
    </row>
    <row r="443" spans="1:26">
      <c r="A443" s="304">
        <v>442</v>
      </c>
      <c r="C443" s="302">
        <f>'2026 Sum_Fall Order Form V9'!$F$18</f>
        <v>0</v>
      </c>
      <c r="D443" s="225" t="s">
        <v>400</v>
      </c>
      <c r="E443" s="344">
        <v>1758278</v>
      </c>
      <c r="F443" s="304">
        <v>29113</v>
      </c>
      <c r="G443" s="303">
        <f>'2026 Sum_Fall Order Form V9'!$Q$23</f>
        <v>0</v>
      </c>
      <c r="H443" s="303">
        <f>'2026 Sum_Fall Order Form V9'!$Q$23</f>
        <v>0</v>
      </c>
      <c r="I443" s="304">
        <f>'2026 Sum_Fall Order Form V9'!$Q$309</f>
        <v>0</v>
      </c>
      <c r="J443" s="304"/>
      <c r="K443" s="303">
        <f>'2026 Sum_Fall Order Form V9'!$T$23</f>
        <v>0</v>
      </c>
      <c r="L443" s="303">
        <f>'2026 Sum_Fall Order Form V9'!$T$23</f>
        <v>0</v>
      </c>
      <c r="M443" s="304">
        <f>'2026 Sum_Fall Order Form V9'!$T$309</f>
        <v>0</v>
      </c>
      <c r="N443" s="304"/>
      <c r="O443" s="303">
        <f>'2026 Sum_Fall Order Form V9'!$W$23</f>
        <v>0</v>
      </c>
      <c r="P443" s="303">
        <f>'2026 Sum_Fall Order Form V9'!$W$23</f>
        <v>0</v>
      </c>
      <c r="Q443" s="304">
        <f>'2026 Sum_Fall Order Form V9'!$W$309</f>
        <v>0</v>
      </c>
      <c r="R443" s="304"/>
      <c r="S443" s="303">
        <f>'2026 Sum_Fall Order Form V9'!$Z$23</f>
        <v>0</v>
      </c>
      <c r="T443" s="303">
        <f>'2026 Sum_Fall Order Form V9'!$Z$23</f>
        <v>0</v>
      </c>
      <c r="U443" s="304">
        <f>'2026 Sum_Fall Order Form V9'!$Z$309</f>
        <v>0</v>
      </c>
      <c r="V443" s="304"/>
      <c r="W443" s="305">
        <f>'2026 Sum_Fall Order Form V9'!$K$309</f>
        <v>46237</v>
      </c>
      <c r="X443" s="305">
        <f>'2026 Sum_Fall Order Form V9'!$N$309</f>
        <v>46265</v>
      </c>
      <c r="Y443" s="311"/>
      <c r="Z443" s="304">
        <f>'2026 Sum_Fall Order Form V9'!$BT$309</f>
        <v>25</v>
      </c>
    </row>
    <row r="444" spans="1:26">
      <c r="A444" s="304">
        <v>443</v>
      </c>
      <c r="C444" s="302">
        <f>'2026 Sum_Fall Order Form V9'!$F$18</f>
        <v>0</v>
      </c>
      <c r="D444" s="225" t="s">
        <v>400</v>
      </c>
      <c r="E444" s="343" t="s">
        <v>715</v>
      </c>
      <c r="F444" s="304">
        <v>29239</v>
      </c>
      <c r="G444" s="303">
        <f>'2026 Sum_Fall Order Form V9'!$Q$23</f>
        <v>0</v>
      </c>
      <c r="H444" s="303">
        <f>'2026 Sum_Fall Order Form V9'!$Q$23</f>
        <v>0</v>
      </c>
      <c r="I444" s="304">
        <f>'2026 Sum_Fall Order Form V9'!$R$309</f>
        <v>0</v>
      </c>
      <c r="J444" s="304"/>
      <c r="K444" s="303">
        <f>'2026 Sum_Fall Order Form V9'!$T$23</f>
        <v>0</v>
      </c>
      <c r="L444" s="303">
        <f>'2026 Sum_Fall Order Form V9'!$T$23</f>
        <v>0</v>
      </c>
      <c r="M444" s="304">
        <f>'2026 Sum_Fall Order Form V9'!$U$309</f>
        <v>0</v>
      </c>
      <c r="N444" s="304"/>
      <c r="O444" s="303">
        <f>'2026 Sum_Fall Order Form V9'!$W$23</f>
        <v>0</v>
      </c>
      <c r="P444" s="303">
        <f>'2026 Sum_Fall Order Form V9'!$W$23</f>
        <v>0</v>
      </c>
      <c r="Q444" s="304">
        <f>'2026 Sum_Fall Order Form V9'!$X$309</f>
        <v>0</v>
      </c>
      <c r="R444" s="304"/>
      <c r="S444" s="303">
        <f>'2026 Sum_Fall Order Form V9'!$Z$23</f>
        <v>0</v>
      </c>
      <c r="T444" s="303">
        <f>'2026 Sum_Fall Order Form V9'!$Z$23</f>
        <v>0</v>
      </c>
      <c r="U444" s="304">
        <f>'2026 Sum_Fall Order Form V9'!$AA$309</f>
        <v>0</v>
      </c>
      <c r="V444" s="304"/>
      <c r="W444" s="305"/>
      <c r="X444" s="305"/>
      <c r="Y444" s="311"/>
      <c r="Z444" s="304"/>
    </row>
    <row r="445" spans="1:26">
      <c r="A445" s="304">
        <v>444</v>
      </c>
      <c r="C445" s="302">
        <f>'2026 Sum_Fall Order Form V9'!$F$18</f>
        <v>0</v>
      </c>
      <c r="D445" s="225" t="s">
        <v>401</v>
      </c>
      <c r="E445" s="344">
        <v>1759608</v>
      </c>
      <c r="F445" s="304">
        <v>25574</v>
      </c>
      <c r="G445" s="303">
        <f>'2026 Sum_Fall Order Form V9'!$Q$23</f>
        <v>0</v>
      </c>
      <c r="H445" s="303">
        <f>'2026 Sum_Fall Order Form V9'!$Q$23</f>
        <v>0</v>
      </c>
      <c r="I445" s="304">
        <f>'2026 Sum_Fall Order Form V9'!$Q$310</f>
        <v>0</v>
      </c>
      <c r="J445" s="304"/>
      <c r="K445" s="303">
        <f>'2026 Sum_Fall Order Form V9'!$T$23</f>
        <v>0</v>
      </c>
      <c r="L445" s="303">
        <f>'2026 Sum_Fall Order Form V9'!$T$23</f>
        <v>0</v>
      </c>
      <c r="M445" s="304">
        <f>'2026 Sum_Fall Order Form V9'!$T$310</f>
        <v>0</v>
      </c>
      <c r="N445" s="304"/>
      <c r="O445" s="303">
        <f>'2026 Sum_Fall Order Form V9'!$W$23</f>
        <v>0</v>
      </c>
      <c r="P445" s="303">
        <f>'2026 Sum_Fall Order Form V9'!$W$23</f>
        <v>0</v>
      </c>
      <c r="Q445" s="304">
        <f>'2026 Sum_Fall Order Form V9'!$W$310</f>
        <v>0</v>
      </c>
      <c r="R445" s="304"/>
      <c r="S445" s="303">
        <f>'2026 Sum_Fall Order Form V9'!$Z$23</f>
        <v>0</v>
      </c>
      <c r="T445" s="303">
        <f>'2026 Sum_Fall Order Form V9'!$Z$23</f>
        <v>0</v>
      </c>
      <c r="U445" s="304">
        <f>'2026 Sum_Fall Order Form V9'!$Z$310</f>
        <v>0</v>
      </c>
      <c r="V445" s="304"/>
      <c r="W445" s="305">
        <f>'2026 Sum_Fall Order Form V9'!$K$310</f>
        <v>46237</v>
      </c>
      <c r="X445" s="305">
        <f>'2026 Sum_Fall Order Form V9'!$N$310</f>
        <v>46265</v>
      </c>
      <c r="Y445" s="311"/>
      <c r="Z445" s="304">
        <f>'2026 Sum_Fall Order Form V9'!$BT$310</f>
        <v>12</v>
      </c>
    </row>
    <row r="446" spans="1:26">
      <c r="A446" s="304">
        <v>445</v>
      </c>
      <c r="C446" s="302">
        <f>'2026 Sum_Fall Order Form V9'!$F$18</f>
        <v>0</v>
      </c>
      <c r="D446" s="225" t="s">
        <v>401</v>
      </c>
      <c r="E446" s="343" t="s">
        <v>716</v>
      </c>
      <c r="F446" s="304">
        <v>28351</v>
      </c>
      <c r="G446" s="303">
        <f>'2026 Sum_Fall Order Form V9'!$Q$23</f>
        <v>0</v>
      </c>
      <c r="H446" s="303">
        <f>'2026 Sum_Fall Order Form V9'!$Q$23</f>
        <v>0</v>
      </c>
      <c r="I446" s="304">
        <f>'2026 Sum_Fall Order Form V9'!$R$310</f>
        <v>0</v>
      </c>
      <c r="J446" s="304"/>
      <c r="K446" s="303">
        <f>'2026 Sum_Fall Order Form V9'!$T$23</f>
        <v>0</v>
      </c>
      <c r="L446" s="303">
        <f>'2026 Sum_Fall Order Form V9'!$T$23</f>
        <v>0</v>
      </c>
      <c r="M446" s="304">
        <f>'2026 Sum_Fall Order Form V9'!$U$310</f>
        <v>0</v>
      </c>
      <c r="N446" s="304"/>
      <c r="O446" s="303">
        <f>'2026 Sum_Fall Order Form V9'!$W$23</f>
        <v>0</v>
      </c>
      <c r="P446" s="303">
        <f>'2026 Sum_Fall Order Form V9'!$W$23</f>
        <v>0</v>
      </c>
      <c r="Q446" s="304">
        <f>'2026 Sum_Fall Order Form V9'!$X$310</f>
        <v>0</v>
      </c>
      <c r="R446" s="304"/>
      <c r="S446" s="303">
        <f>'2026 Sum_Fall Order Form V9'!$Z$23</f>
        <v>0</v>
      </c>
      <c r="T446" s="303">
        <f>'2026 Sum_Fall Order Form V9'!$Z$23</f>
        <v>0</v>
      </c>
      <c r="U446" s="304">
        <f>'2026 Sum_Fall Order Form V9'!$AA$310</f>
        <v>0</v>
      </c>
      <c r="V446" s="304"/>
      <c r="W446" s="305"/>
      <c r="X446" s="305"/>
      <c r="Y446" s="311"/>
      <c r="Z446" s="304"/>
    </row>
    <row r="447" spans="1:26">
      <c r="A447" s="304">
        <v>446</v>
      </c>
      <c r="C447" s="302">
        <f>'2026 Sum_Fall Order Form V9'!$F$18</f>
        <v>0</v>
      </c>
      <c r="D447" s="225" t="s">
        <v>403</v>
      </c>
      <c r="E447" s="345">
        <v>1763797</v>
      </c>
      <c r="F447" s="304">
        <v>24856</v>
      </c>
      <c r="G447" s="303">
        <f>'2026 Sum_Fall Order Form V9'!$Q$23</f>
        <v>0</v>
      </c>
      <c r="H447" s="303">
        <f>'2026 Sum_Fall Order Form V9'!$Q$23</f>
        <v>0</v>
      </c>
      <c r="I447" s="304">
        <f>'2026 Sum_Fall Order Form V9'!$Q$312</f>
        <v>0</v>
      </c>
      <c r="J447" s="304"/>
      <c r="K447" s="303">
        <f>'2026 Sum_Fall Order Form V9'!$T$23</f>
        <v>0</v>
      </c>
      <c r="L447" s="303">
        <f>'2026 Sum_Fall Order Form V9'!$T$23</f>
        <v>0</v>
      </c>
      <c r="M447" s="304">
        <f>'2026 Sum_Fall Order Form V9'!$T$312</f>
        <v>0</v>
      </c>
      <c r="N447" s="304"/>
      <c r="O447" s="303">
        <f>'2026 Sum_Fall Order Form V9'!$W$23</f>
        <v>0</v>
      </c>
      <c r="P447" s="303">
        <f>'2026 Sum_Fall Order Form V9'!$W$23</f>
        <v>0</v>
      </c>
      <c r="Q447" s="304">
        <f>'2026 Sum_Fall Order Form V9'!$W$312</f>
        <v>0</v>
      </c>
      <c r="R447" s="304"/>
      <c r="S447" s="303">
        <f>'2026 Sum_Fall Order Form V9'!$Z$23</f>
        <v>0</v>
      </c>
      <c r="T447" s="303">
        <f>'2026 Sum_Fall Order Form V9'!$Z$23</f>
        <v>0</v>
      </c>
      <c r="U447" s="304">
        <f>'2026 Sum_Fall Order Form V9'!$Z$312</f>
        <v>0</v>
      </c>
      <c r="V447" s="304"/>
      <c r="W447" s="305">
        <f>'2026 Sum_Fall Order Form V9'!$K$312</f>
        <v>46174</v>
      </c>
      <c r="X447" s="305">
        <f>'2026 Sum_Fall Order Form V9'!$N$312</f>
        <v>46209</v>
      </c>
      <c r="Y447" s="311"/>
      <c r="Z447" s="304">
        <f>'2026 Sum_Fall Order Form V9'!$BT$312</f>
        <v>12</v>
      </c>
    </row>
    <row r="448" spans="1:26">
      <c r="A448" s="304">
        <v>447</v>
      </c>
      <c r="C448" s="302">
        <f>'2026 Sum_Fall Order Form V9'!$F$18</f>
        <v>0</v>
      </c>
      <c r="D448" s="225" t="s">
        <v>403</v>
      </c>
      <c r="E448" s="343" t="s">
        <v>717</v>
      </c>
      <c r="F448" s="304">
        <v>24857</v>
      </c>
      <c r="G448" s="303">
        <f>'2026 Sum_Fall Order Form V9'!$Q$23</f>
        <v>0</v>
      </c>
      <c r="H448" s="303">
        <f>'2026 Sum_Fall Order Form V9'!$Q$23</f>
        <v>0</v>
      </c>
      <c r="I448" s="304">
        <f>'2026 Sum_Fall Order Form V9'!$R$312</f>
        <v>0</v>
      </c>
      <c r="J448" s="304"/>
      <c r="K448" s="303">
        <f>'2026 Sum_Fall Order Form V9'!$T$23</f>
        <v>0</v>
      </c>
      <c r="L448" s="303">
        <f>'2026 Sum_Fall Order Form V9'!$T$23</f>
        <v>0</v>
      </c>
      <c r="M448" s="304">
        <f>'2026 Sum_Fall Order Form V9'!$U$312</f>
        <v>0</v>
      </c>
      <c r="N448" s="304"/>
      <c r="O448" s="303">
        <f>'2026 Sum_Fall Order Form V9'!$W$23</f>
        <v>0</v>
      </c>
      <c r="P448" s="303">
        <f>'2026 Sum_Fall Order Form V9'!$W$23</f>
        <v>0</v>
      </c>
      <c r="Q448" s="304">
        <f>'2026 Sum_Fall Order Form V9'!$X$312</f>
        <v>0</v>
      </c>
      <c r="R448" s="304"/>
      <c r="S448" s="303">
        <f>'2026 Sum_Fall Order Form V9'!$Z$23</f>
        <v>0</v>
      </c>
      <c r="T448" s="303">
        <f>'2026 Sum_Fall Order Form V9'!$Z$23</f>
        <v>0</v>
      </c>
      <c r="U448" s="304">
        <f>'2026 Sum_Fall Order Form V9'!$AA$312</f>
        <v>0</v>
      </c>
      <c r="V448" s="304"/>
      <c r="W448" s="305"/>
      <c r="X448" s="305"/>
      <c r="Y448" s="311"/>
      <c r="Z448" s="304"/>
    </row>
    <row r="449" spans="1:26">
      <c r="A449" s="304">
        <v>448</v>
      </c>
      <c r="C449" s="302">
        <f>'2026 Sum_Fall Order Form V9'!$F$18</f>
        <v>0</v>
      </c>
      <c r="D449" s="225" t="s">
        <v>404</v>
      </c>
      <c r="E449" s="345">
        <v>1763807</v>
      </c>
      <c r="F449" s="304">
        <v>5573</v>
      </c>
      <c r="G449" s="303">
        <f>'2026 Sum_Fall Order Form V9'!$Q$23</f>
        <v>0</v>
      </c>
      <c r="H449" s="303">
        <f>'2026 Sum_Fall Order Form V9'!$Q$23</f>
        <v>0</v>
      </c>
      <c r="I449" s="304">
        <f>'2026 Sum_Fall Order Form V9'!$Q$313</f>
        <v>0</v>
      </c>
      <c r="J449" s="304"/>
      <c r="K449" s="303">
        <f>'2026 Sum_Fall Order Form V9'!$T$23</f>
        <v>0</v>
      </c>
      <c r="L449" s="303">
        <f>'2026 Sum_Fall Order Form V9'!$T$23</f>
        <v>0</v>
      </c>
      <c r="M449" s="304">
        <f>'2026 Sum_Fall Order Form V9'!$T$313</f>
        <v>0</v>
      </c>
      <c r="N449" s="304"/>
      <c r="O449" s="303">
        <f>'2026 Sum_Fall Order Form V9'!$W$23</f>
        <v>0</v>
      </c>
      <c r="P449" s="303">
        <f>'2026 Sum_Fall Order Form V9'!$W$23</f>
        <v>0</v>
      </c>
      <c r="Q449" s="304">
        <f>'2026 Sum_Fall Order Form V9'!$W$313</f>
        <v>0</v>
      </c>
      <c r="R449" s="304"/>
      <c r="S449" s="303">
        <f>'2026 Sum_Fall Order Form V9'!$Z$23</f>
        <v>0</v>
      </c>
      <c r="T449" s="303">
        <f>'2026 Sum_Fall Order Form V9'!$Z$23</f>
        <v>0</v>
      </c>
      <c r="U449" s="304">
        <f>'2026 Sum_Fall Order Form V9'!$Z$313</f>
        <v>0</v>
      </c>
      <c r="V449" s="304"/>
      <c r="W449" s="305">
        <f>'2026 Sum_Fall Order Form V9'!$K$313</f>
        <v>46174</v>
      </c>
      <c r="X449" s="305">
        <f>'2026 Sum_Fall Order Form V9'!$N$313</f>
        <v>46209</v>
      </c>
      <c r="Y449" s="311"/>
      <c r="Z449" s="304">
        <f>'2026 Sum_Fall Order Form V9'!$BT$313</f>
        <v>14</v>
      </c>
    </row>
    <row r="450" spans="1:26">
      <c r="A450" s="304">
        <v>449</v>
      </c>
      <c r="C450" s="302">
        <f>'2026 Sum_Fall Order Form V9'!$F$18</f>
        <v>0</v>
      </c>
      <c r="D450" s="225" t="s">
        <v>404</v>
      </c>
      <c r="E450" s="343" t="s">
        <v>718</v>
      </c>
      <c r="F450" s="304">
        <v>5680</v>
      </c>
      <c r="G450" s="303">
        <f>'2026 Sum_Fall Order Form V9'!$Q$23</f>
        <v>0</v>
      </c>
      <c r="H450" s="303">
        <f>'2026 Sum_Fall Order Form V9'!$Q$23</f>
        <v>0</v>
      </c>
      <c r="I450" s="304">
        <f>'2026 Sum_Fall Order Form V9'!$R$313</f>
        <v>0</v>
      </c>
      <c r="J450" s="304"/>
      <c r="K450" s="303">
        <f>'2026 Sum_Fall Order Form V9'!$T$23</f>
        <v>0</v>
      </c>
      <c r="L450" s="303">
        <f>'2026 Sum_Fall Order Form V9'!$T$23</f>
        <v>0</v>
      </c>
      <c r="M450" s="304">
        <f>'2026 Sum_Fall Order Form V9'!$U$313</f>
        <v>0</v>
      </c>
      <c r="N450" s="304"/>
      <c r="O450" s="303">
        <f>'2026 Sum_Fall Order Form V9'!$W$23</f>
        <v>0</v>
      </c>
      <c r="P450" s="303">
        <f>'2026 Sum_Fall Order Form V9'!$W$23</f>
        <v>0</v>
      </c>
      <c r="Q450" s="304">
        <f>'2026 Sum_Fall Order Form V9'!$X$313</f>
        <v>0</v>
      </c>
      <c r="R450" s="304"/>
      <c r="S450" s="303">
        <f>'2026 Sum_Fall Order Form V9'!$Z$23</f>
        <v>0</v>
      </c>
      <c r="T450" s="303">
        <f>'2026 Sum_Fall Order Form V9'!$Z$23</f>
        <v>0</v>
      </c>
      <c r="U450" s="304">
        <f>'2026 Sum_Fall Order Form V9'!$AA$313</f>
        <v>0</v>
      </c>
      <c r="V450" s="304"/>
      <c r="W450" s="305"/>
      <c r="X450" s="305"/>
      <c r="Y450" s="311"/>
      <c r="Z450" s="304"/>
    </row>
    <row r="451" spans="1:26">
      <c r="A451" s="304">
        <v>450</v>
      </c>
      <c r="C451" s="302">
        <f>'2026 Sum_Fall Order Form V9'!$F$18</f>
        <v>0</v>
      </c>
      <c r="D451" s="225" t="s">
        <v>405</v>
      </c>
      <c r="E451" s="345">
        <v>1763837</v>
      </c>
      <c r="F451" s="304">
        <v>18081</v>
      </c>
      <c r="G451" s="303">
        <f>'2026 Sum_Fall Order Form V9'!$Q$23</f>
        <v>0</v>
      </c>
      <c r="H451" s="303">
        <f>'2026 Sum_Fall Order Form V9'!$Q$23</f>
        <v>0</v>
      </c>
      <c r="I451" s="304">
        <f>'2026 Sum_Fall Order Form V9'!$Q$314</f>
        <v>0</v>
      </c>
      <c r="J451" s="304"/>
      <c r="K451" s="303">
        <f>'2026 Sum_Fall Order Form V9'!$T$23</f>
        <v>0</v>
      </c>
      <c r="L451" s="303">
        <f>'2026 Sum_Fall Order Form V9'!$T$23</f>
        <v>0</v>
      </c>
      <c r="M451" s="304">
        <f>'2026 Sum_Fall Order Form V9'!$T$314</f>
        <v>0</v>
      </c>
      <c r="N451" s="304"/>
      <c r="O451" s="303">
        <f>'2026 Sum_Fall Order Form V9'!$W$23</f>
        <v>0</v>
      </c>
      <c r="P451" s="303">
        <f>'2026 Sum_Fall Order Form V9'!$W$23</f>
        <v>0</v>
      </c>
      <c r="Q451" s="304">
        <f>'2026 Sum_Fall Order Form V9'!$W$314</f>
        <v>0</v>
      </c>
      <c r="R451" s="304"/>
      <c r="S451" s="303">
        <f>'2026 Sum_Fall Order Form V9'!$Z$23</f>
        <v>0</v>
      </c>
      <c r="T451" s="303">
        <f>'2026 Sum_Fall Order Form V9'!$Z$23</f>
        <v>0</v>
      </c>
      <c r="U451" s="304">
        <f>'2026 Sum_Fall Order Form V9'!$Z$314</f>
        <v>0</v>
      </c>
      <c r="V451" s="304"/>
      <c r="W451" s="305">
        <f>'2026 Sum_Fall Order Form V9'!$K$314</f>
        <v>46174</v>
      </c>
      <c r="X451" s="305">
        <f>'2026 Sum_Fall Order Form V9'!$N$314</f>
        <v>46209</v>
      </c>
      <c r="Z451" s="304" t="str">
        <f>'2026 Sum_Fall Order Form V9'!$BT$314</f>
        <v>S/O</v>
      </c>
    </row>
    <row r="452" spans="1:26">
      <c r="A452" s="304">
        <v>451</v>
      </c>
      <c r="C452" s="302">
        <f>'2026 Sum_Fall Order Form V9'!$F$18</f>
        <v>0</v>
      </c>
      <c r="D452" s="225" t="s">
        <v>405</v>
      </c>
      <c r="E452" s="343" t="s">
        <v>719</v>
      </c>
      <c r="F452" s="304">
        <v>18082</v>
      </c>
      <c r="G452" s="303">
        <f>'2026 Sum_Fall Order Form V9'!$Q$23</f>
        <v>0</v>
      </c>
      <c r="H452" s="303">
        <f>'2026 Sum_Fall Order Form V9'!$Q$23</f>
        <v>0</v>
      </c>
      <c r="I452" s="304">
        <f>'2026 Sum_Fall Order Form V9'!$R$314</f>
        <v>0</v>
      </c>
      <c r="J452" s="304"/>
      <c r="K452" s="303">
        <f>'2026 Sum_Fall Order Form V9'!$T$23</f>
        <v>0</v>
      </c>
      <c r="L452" s="303">
        <f>'2026 Sum_Fall Order Form V9'!$T$23</f>
        <v>0</v>
      </c>
      <c r="M452" s="304">
        <f>'2026 Sum_Fall Order Form V9'!$U$314</f>
        <v>0</v>
      </c>
      <c r="N452" s="304"/>
      <c r="O452" s="303">
        <f>'2026 Sum_Fall Order Form V9'!$W$23</f>
        <v>0</v>
      </c>
      <c r="P452" s="303">
        <f>'2026 Sum_Fall Order Form V9'!$W$23</f>
        <v>0</v>
      </c>
      <c r="Q452" s="304">
        <f>'2026 Sum_Fall Order Form V9'!$X$314</f>
        <v>0</v>
      </c>
      <c r="R452" s="304"/>
      <c r="S452" s="303">
        <f>'2026 Sum_Fall Order Form V9'!$Z$23</f>
        <v>0</v>
      </c>
      <c r="T452" s="303">
        <f>'2026 Sum_Fall Order Form V9'!$Z$23</f>
        <v>0</v>
      </c>
      <c r="U452" s="304">
        <f>'2026 Sum_Fall Order Form V9'!$AA$314</f>
        <v>0</v>
      </c>
      <c r="V452" s="304"/>
      <c r="W452" s="305"/>
      <c r="X452" s="305"/>
      <c r="Z452" s="304"/>
    </row>
    <row r="453" spans="1:26">
      <c r="A453" s="304">
        <v>452</v>
      </c>
      <c r="C453" s="302">
        <f>'2026 Sum_Fall Order Form V9'!$F$18</f>
        <v>0</v>
      </c>
      <c r="D453" s="225" t="s">
        <v>407</v>
      </c>
      <c r="E453" s="345">
        <v>1763867</v>
      </c>
      <c r="F453" s="304">
        <v>29114</v>
      </c>
      <c r="G453" s="303">
        <f>'2026 Sum_Fall Order Form V9'!$Q$23</f>
        <v>0</v>
      </c>
      <c r="H453" s="303">
        <f>'2026 Sum_Fall Order Form V9'!$Q$23</f>
        <v>0</v>
      </c>
      <c r="I453" s="304">
        <f>'2026 Sum_Fall Order Form V9'!$Q$315</f>
        <v>0</v>
      </c>
      <c r="J453" s="304"/>
      <c r="K453" s="303">
        <f>'2026 Sum_Fall Order Form V9'!$T$23</f>
        <v>0</v>
      </c>
      <c r="L453" s="303">
        <f>'2026 Sum_Fall Order Form V9'!$T$23</f>
        <v>0</v>
      </c>
      <c r="M453" s="304">
        <f>'2026 Sum_Fall Order Form V9'!$T$315</f>
        <v>0</v>
      </c>
      <c r="N453" s="304"/>
      <c r="O453" s="303">
        <f>'2026 Sum_Fall Order Form V9'!$W$23</f>
        <v>0</v>
      </c>
      <c r="P453" s="303">
        <f>'2026 Sum_Fall Order Form V9'!$W$23</f>
        <v>0</v>
      </c>
      <c r="Q453" s="304">
        <f>'2026 Sum_Fall Order Form V9'!$W$315</f>
        <v>0</v>
      </c>
      <c r="R453" s="304"/>
      <c r="S453" s="303">
        <f>'2026 Sum_Fall Order Form V9'!$Z$23</f>
        <v>0</v>
      </c>
      <c r="T453" s="303">
        <f>'2026 Sum_Fall Order Form V9'!$Z$23</f>
        <v>0</v>
      </c>
      <c r="U453" s="304">
        <f>'2026 Sum_Fall Order Form V9'!$Z$315</f>
        <v>0</v>
      </c>
      <c r="V453" s="304"/>
      <c r="W453" s="305">
        <f>'2026 Sum_Fall Order Form V9'!$K$315</f>
        <v>46174</v>
      </c>
      <c r="X453" s="305">
        <f>'2026 Sum_Fall Order Form V9'!$N$315</f>
        <v>46209</v>
      </c>
      <c r="Z453" s="304">
        <f>'2026 Sum_Fall Order Form V9'!$BT$315</f>
        <v>12</v>
      </c>
    </row>
    <row r="454" spans="1:26">
      <c r="A454" s="304">
        <v>453</v>
      </c>
      <c r="C454" s="302">
        <f>'2026 Sum_Fall Order Form V9'!$F$18</f>
        <v>0</v>
      </c>
      <c r="D454" s="225" t="s">
        <v>407</v>
      </c>
      <c r="E454" s="343" t="s">
        <v>720</v>
      </c>
      <c r="F454" s="304">
        <v>29290</v>
      </c>
      <c r="G454" s="303">
        <f>'2026 Sum_Fall Order Form V9'!$Q$23</f>
        <v>0</v>
      </c>
      <c r="H454" s="303">
        <f>'2026 Sum_Fall Order Form V9'!$Q$23</f>
        <v>0</v>
      </c>
      <c r="I454" s="304">
        <f>'2026 Sum_Fall Order Form V9'!$R$315</f>
        <v>0</v>
      </c>
      <c r="J454" s="304"/>
      <c r="K454" s="303">
        <f>'2026 Sum_Fall Order Form V9'!$T$23</f>
        <v>0</v>
      </c>
      <c r="L454" s="303">
        <f>'2026 Sum_Fall Order Form V9'!$T$23</f>
        <v>0</v>
      </c>
      <c r="M454" s="304">
        <f>'2026 Sum_Fall Order Form V9'!$U$315</f>
        <v>0</v>
      </c>
      <c r="N454" s="304"/>
      <c r="O454" s="303">
        <f>'2026 Sum_Fall Order Form V9'!$W$23</f>
        <v>0</v>
      </c>
      <c r="P454" s="303">
        <f>'2026 Sum_Fall Order Form V9'!$W$23</f>
        <v>0</v>
      </c>
      <c r="Q454" s="304">
        <f>'2026 Sum_Fall Order Form V9'!$X$315</f>
        <v>0</v>
      </c>
      <c r="R454" s="304"/>
      <c r="S454" s="303">
        <f>'2026 Sum_Fall Order Form V9'!$Z$23</f>
        <v>0</v>
      </c>
      <c r="T454" s="303">
        <f>'2026 Sum_Fall Order Form V9'!$Z$23</f>
        <v>0</v>
      </c>
      <c r="U454" s="304">
        <f>'2026 Sum_Fall Order Form V9'!$AA$315</f>
        <v>0</v>
      </c>
      <c r="V454" s="304"/>
      <c r="W454" s="305"/>
      <c r="X454" s="305"/>
      <c r="Z454" s="304"/>
    </row>
    <row r="455" spans="1:26">
      <c r="A455" s="304">
        <v>454</v>
      </c>
      <c r="C455" s="302">
        <f>'2026 Sum_Fall Order Form V9'!$F$18</f>
        <v>0</v>
      </c>
      <c r="D455" s="225" t="s">
        <v>409</v>
      </c>
      <c r="E455" s="345">
        <v>1764037</v>
      </c>
      <c r="F455" s="304">
        <v>29128</v>
      </c>
      <c r="G455" s="303">
        <f>'2026 Sum_Fall Order Form V9'!$Q$23</f>
        <v>0</v>
      </c>
      <c r="H455" s="303">
        <f>'2026 Sum_Fall Order Form V9'!$Q$23</f>
        <v>0</v>
      </c>
      <c r="I455" s="304">
        <f>'2026 Sum_Fall Order Form V9'!$Q$317</f>
        <v>0</v>
      </c>
      <c r="J455" s="304"/>
      <c r="K455" s="303">
        <f>'2026 Sum_Fall Order Form V9'!$T$23</f>
        <v>0</v>
      </c>
      <c r="L455" s="303">
        <f>'2026 Sum_Fall Order Form V9'!$T$23</f>
        <v>0</v>
      </c>
      <c r="M455" s="304">
        <f>'2026 Sum_Fall Order Form V9'!$T$317</f>
        <v>0</v>
      </c>
      <c r="N455" s="304"/>
      <c r="O455" s="303">
        <f>'2026 Sum_Fall Order Form V9'!$W$23</f>
        <v>0</v>
      </c>
      <c r="P455" s="303">
        <f>'2026 Sum_Fall Order Form V9'!$W$23</f>
        <v>0</v>
      </c>
      <c r="Q455" s="304">
        <f>'2026 Sum_Fall Order Form V9'!$W$317</f>
        <v>0</v>
      </c>
      <c r="R455" s="304"/>
      <c r="S455" s="303">
        <f>'2026 Sum_Fall Order Form V9'!$Z$23</f>
        <v>0</v>
      </c>
      <c r="T455" s="303">
        <f>'2026 Sum_Fall Order Form V9'!$Z$23</f>
        <v>0</v>
      </c>
      <c r="U455" s="304">
        <f>'2026 Sum_Fall Order Form V9'!$Z$317</f>
        <v>0</v>
      </c>
      <c r="V455" s="304"/>
      <c r="W455" s="305">
        <f>'2026 Sum_Fall Order Form V9'!$K$317</f>
        <v>46174</v>
      </c>
      <c r="X455" s="305">
        <f>'2026 Sum_Fall Order Form V9'!$N$317</f>
        <v>46209</v>
      </c>
      <c r="Z455" s="304" t="str">
        <f>'2026 Sum_Fall Order Form V9'!$BT$317</f>
        <v>S/O</v>
      </c>
    </row>
    <row r="456" spans="1:26">
      <c r="A456" s="304">
        <v>455</v>
      </c>
      <c r="C456" s="302">
        <f>'2026 Sum_Fall Order Form V9'!$F$18</f>
        <v>0</v>
      </c>
      <c r="D456" s="225" t="s">
        <v>409</v>
      </c>
      <c r="E456" s="343" t="s">
        <v>721</v>
      </c>
      <c r="F456" s="304">
        <v>29247</v>
      </c>
      <c r="G456" s="303">
        <f>'2026 Sum_Fall Order Form V9'!$Q$23</f>
        <v>0</v>
      </c>
      <c r="H456" s="303">
        <f>'2026 Sum_Fall Order Form V9'!$Q$23</f>
        <v>0</v>
      </c>
      <c r="I456" s="304">
        <f>'2026 Sum_Fall Order Form V9'!$R$317</f>
        <v>0</v>
      </c>
      <c r="J456" s="304"/>
      <c r="K456" s="303">
        <f>'2026 Sum_Fall Order Form V9'!$T$23</f>
        <v>0</v>
      </c>
      <c r="L456" s="303">
        <f>'2026 Sum_Fall Order Form V9'!$T$23</f>
        <v>0</v>
      </c>
      <c r="M456" s="304">
        <f>'2026 Sum_Fall Order Form V9'!$U$317</f>
        <v>0</v>
      </c>
      <c r="N456" s="304"/>
      <c r="O456" s="303">
        <f>'2026 Sum_Fall Order Form V9'!$W$23</f>
        <v>0</v>
      </c>
      <c r="P456" s="303">
        <f>'2026 Sum_Fall Order Form V9'!$W$23</f>
        <v>0</v>
      </c>
      <c r="Q456" s="304">
        <f>'2026 Sum_Fall Order Form V9'!$X$317</f>
        <v>0</v>
      </c>
      <c r="R456" s="304"/>
      <c r="S456" s="303">
        <f>'2026 Sum_Fall Order Form V9'!$Z$23</f>
        <v>0</v>
      </c>
      <c r="T456" s="303">
        <f>'2026 Sum_Fall Order Form V9'!$Z$23</f>
        <v>0</v>
      </c>
      <c r="U456" s="304">
        <f>'2026 Sum_Fall Order Form V9'!$AA$317</f>
        <v>0</v>
      </c>
      <c r="V456" s="304"/>
      <c r="W456" s="305"/>
      <c r="X456" s="305"/>
      <c r="Z456" s="304"/>
    </row>
    <row r="457" spans="1:26">
      <c r="A457" s="304">
        <v>456</v>
      </c>
      <c r="C457" s="302">
        <f>'2026 Sum_Fall Order Form V9'!$F$18</f>
        <v>0</v>
      </c>
      <c r="D457" s="225" t="s">
        <v>410</v>
      </c>
      <c r="E457" s="345">
        <v>1764047</v>
      </c>
      <c r="F457" s="304">
        <v>29129</v>
      </c>
      <c r="G457" s="303">
        <f>'2026 Sum_Fall Order Form V9'!$Q$23</f>
        <v>0</v>
      </c>
      <c r="H457" s="303">
        <f>'2026 Sum_Fall Order Form V9'!$Q$23</f>
        <v>0</v>
      </c>
      <c r="I457" s="304">
        <f>'2026 Sum_Fall Order Form V9'!$Q$318</f>
        <v>0</v>
      </c>
      <c r="J457" s="304"/>
      <c r="K457" s="303">
        <f>'2026 Sum_Fall Order Form V9'!$T$23</f>
        <v>0</v>
      </c>
      <c r="L457" s="303">
        <f>'2026 Sum_Fall Order Form V9'!$T$23</f>
        <v>0</v>
      </c>
      <c r="M457" s="304">
        <f>'2026 Sum_Fall Order Form V9'!$T$318</f>
        <v>0</v>
      </c>
      <c r="N457" s="304"/>
      <c r="O457" s="303">
        <f>'2026 Sum_Fall Order Form V9'!$W$23</f>
        <v>0</v>
      </c>
      <c r="P457" s="303">
        <f>'2026 Sum_Fall Order Form V9'!$W$23</f>
        <v>0</v>
      </c>
      <c r="Q457" s="304">
        <f>'2026 Sum_Fall Order Form V9'!$W$318</f>
        <v>0</v>
      </c>
      <c r="R457" s="304"/>
      <c r="S457" s="303">
        <f>'2026 Sum_Fall Order Form V9'!$Z$23</f>
        <v>0</v>
      </c>
      <c r="T457" s="303">
        <f>'2026 Sum_Fall Order Form V9'!$Z$23</f>
        <v>0</v>
      </c>
      <c r="U457" s="304">
        <f>'2026 Sum_Fall Order Form V9'!$Z$318</f>
        <v>0</v>
      </c>
      <c r="V457" s="304"/>
      <c r="W457" s="305">
        <f>'2026 Sum_Fall Order Form V9'!$K$318</f>
        <v>46174</v>
      </c>
      <c r="X457" s="305">
        <f>'2026 Sum_Fall Order Form V9'!$N$318</f>
        <v>46209</v>
      </c>
      <c r="Z457" s="304" t="str">
        <f>'2026 Sum_Fall Order Form V9'!$BT$318</f>
        <v>S/O</v>
      </c>
    </row>
    <row r="458" spans="1:26">
      <c r="A458" s="304">
        <v>457</v>
      </c>
      <c r="C458" s="302">
        <f>'2026 Sum_Fall Order Form V9'!$F$18</f>
        <v>0</v>
      </c>
      <c r="D458" s="225" t="s">
        <v>410</v>
      </c>
      <c r="E458" s="343" t="s">
        <v>722</v>
      </c>
      <c r="F458" s="304">
        <v>29248</v>
      </c>
      <c r="G458" s="303">
        <f>'2026 Sum_Fall Order Form V9'!$Q$23</f>
        <v>0</v>
      </c>
      <c r="H458" s="303">
        <f>'2026 Sum_Fall Order Form V9'!$Q$23</f>
        <v>0</v>
      </c>
      <c r="I458" s="304">
        <f>'2026 Sum_Fall Order Form V9'!$R$318</f>
        <v>0</v>
      </c>
      <c r="J458" s="304"/>
      <c r="K458" s="303">
        <f>'2026 Sum_Fall Order Form V9'!$T$23</f>
        <v>0</v>
      </c>
      <c r="L458" s="303">
        <f>'2026 Sum_Fall Order Form V9'!$T$23</f>
        <v>0</v>
      </c>
      <c r="M458" s="304">
        <f>'2026 Sum_Fall Order Form V9'!$U$318</f>
        <v>0</v>
      </c>
      <c r="N458" s="304"/>
      <c r="O458" s="303">
        <f>'2026 Sum_Fall Order Form V9'!$W$23</f>
        <v>0</v>
      </c>
      <c r="P458" s="303">
        <f>'2026 Sum_Fall Order Form V9'!$W$23</f>
        <v>0</v>
      </c>
      <c r="Q458" s="304">
        <f>'2026 Sum_Fall Order Form V9'!$X$318</f>
        <v>0</v>
      </c>
      <c r="R458" s="304"/>
      <c r="S458" s="303">
        <f>'2026 Sum_Fall Order Form V9'!$Z$23</f>
        <v>0</v>
      </c>
      <c r="T458" s="303">
        <f>'2026 Sum_Fall Order Form V9'!$Z$23</f>
        <v>0</v>
      </c>
      <c r="U458" s="304">
        <f>'2026 Sum_Fall Order Form V9'!$AA$318</f>
        <v>0</v>
      </c>
      <c r="V458" s="304"/>
      <c r="W458" s="305"/>
      <c r="X458" s="305"/>
      <c r="Z458" s="304"/>
    </row>
    <row r="459" spans="1:26">
      <c r="A459" s="304">
        <v>458</v>
      </c>
      <c r="C459" s="302">
        <f>'2026 Sum_Fall Order Form V9'!$F$18</f>
        <v>0</v>
      </c>
      <c r="D459" s="225" t="s">
        <v>411</v>
      </c>
      <c r="E459" s="345">
        <v>1764057</v>
      </c>
      <c r="F459" s="304">
        <v>28297</v>
      </c>
      <c r="G459" s="303">
        <f>'2026 Sum_Fall Order Form V9'!$Q$23</f>
        <v>0</v>
      </c>
      <c r="H459" s="303">
        <f>'2026 Sum_Fall Order Form V9'!$Q$23</f>
        <v>0</v>
      </c>
      <c r="I459" s="304">
        <f>'2026 Sum_Fall Order Form V9'!$Q$319</f>
        <v>0</v>
      </c>
      <c r="J459" s="304"/>
      <c r="K459" s="303">
        <f>'2026 Sum_Fall Order Form V9'!$T$23</f>
        <v>0</v>
      </c>
      <c r="L459" s="303">
        <f>'2026 Sum_Fall Order Form V9'!$T$23</f>
        <v>0</v>
      </c>
      <c r="M459" s="304">
        <f>'2026 Sum_Fall Order Form V9'!$T$319</f>
        <v>0</v>
      </c>
      <c r="N459" s="304"/>
      <c r="O459" s="303">
        <f>'2026 Sum_Fall Order Form V9'!$W$23</f>
        <v>0</v>
      </c>
      <c r="P459" s="303">
        <f>'2026 Sum_Fall Order Form V9'!$W$23</f>
        <v>0</v>
      </c>
      <c r="Q459" s="304">
        <f>'2026 Sum_Fall Order Form V9'!$W$319</f>
        <v>0</v>
      </c>
      <c r="R459" s="304"/>
      <c r="S459" s="303">
        <f>'2026 Sum_Fall Order Form V9'!$Z$23</f>
        <v>0</v>
      </c>
      <c r="T459" s="303">
        <f>'2026 Sum_Fall Order Form V9'!$Z$23</f>
        <v>0</v>
      </c>
      <c r="U459" s="304">
        <f>'2026 Sum_Fall Order Form V9'!$Z$319</f>
        <v>0</v>
      </c>
      <c r="V459" s="304"/>
      <c r="W459" s="305">
        <f>'2026 Sum_Fall Order Form V9'!$K$319</f>
        <v>46174</v>
      </c>
      <c r="X459" s="305">
        <f>'2026 Sum_Fall Order Form V9'!$N$319</f>
        <v>46209</v>
      </c>
      <c r="Z459" s="304" t="str">
        <f>'2026 Sum_Fall Order Form V9'!$BT$319</f>
        <v>S/O</v>
      </c>
    </row>
    <row r="460" spans="1:26">
      <c r="A460" s="304">
        <v>459</v>
      </c>
      <c r="C460" s="302">
        <f>'2026 Sum_Fall Order Form V9'!$F$18</f>
        <v>0</v>
      </c>
      <c r="D460" s="225" t="s">
        <v>411</v>
      </c>
      <c r="E460" s="343" t="s">
        <v>723</v>
      </c>
      <c r="F460" s="304">
        <v>28369</v>
      </c>
      <c r="G460" s="303">
        <f>'2026 Sum_Fall Order Form V9'!$Q$23</f>
        <v>0</v>
      </c>
      <c r="H460" s="303">
        <f>'2026 Sum_Fall Order Form V9'!$Q$23</f>
        <v>0</v>
      </c>
      <c r="I460" s="304">
        <f>'2026 Sum_Fall Order Form V9'!$R$319</f>
        <v>0</v>
      </c>
      <c r="J460" s="304"/>
      <c r="K460" s="303">
        <f>'2026 Sum_Fall Order Form V9'!$T$23</f>
        <v>0</v>
      </c>
      <c r="L460" s="303">
        <f>'2026 Sum_Fall Order Form V9'!$T$23</f>
        <v>0</v>
      </c>
      <c r="M460" s="304">
        <f>'2026 Sum_Fall Order Form V9'!$U$319</f>
        <v>0</v>
      </c>
      <c r="N460" s="304"/>
      <c r="O460" s="303">
        <f>'2026 Sum_Fall Order Form V9'!$W$23</f>
        <v>0</v>
      </c>
      <c r="P460" s="303">
        <f>'2026 Sum_Fall Order Form V9'!$W$23</f>
        <v>0</v>
      </c>
      <c r="Q460" s="304">
        <f>'2026 Sum_Fall Order Form V9'!$X$319</f>
        <v>0</v>
      </c>
      <c r="R460" s="304"/>
      <c r="S460" s="303">
        <f>'2026 Sum_Fall Order Form V9'!$Z$23</f>
        <v>0</v>
      </c>
      <c r="T460" s="303">
        <f>'2026 Sum_Fall Order Form V9'!$Z$23</f>
        <v>0</v>
      </c>
      <c r="U460" s="304">
        <f>'2026 Sum_Fall Order Form V9'!$AA$319</f>
        <v>0</v>
      </c>
      <c r="V460" s="304"/>
      <c r="W460" s="305"/>
      <c r="X460" s="305"/>
      <c r="Z460" s="304"/>
    </row>
    <row r="461" spans="1:26">
      <c r="A461" s="304">
        <v>460</v>
      </c>
      <c r="C461" s="302">
        <f>'2026 Sum_Fall Order Form V9'!$F$18</f>
        <v>0</v>
      </c>
      <c r="D461" s="225" t="s">
        <v>412</v>
      </c>
      <c r="E461" s="345">
        <v>1764067</v>
      </c>
      <c r="F461" s="304">
        <v>28298</v>
      </c>
      <c r="G461" s="303">
        <f>'2026 Sum_Fall Order Form V9'!$Q$23</f>
        <v>0</v>
      </c>
      <c r="H461" s="303">
        <f>'2026 Sum_Fall Order Form V9'!$Q$23</f>
        <v>0</v>
      </c>
      <c r="I461" s="304">
        <f>'2026 Sum_Fall Order Form V9'!$Q$320</f>
        <v>0</v>
      </c>
      <c r="J461" s="304"/>
      <c r="K461" s="303">
        <f>'2026 Sum_Fall Order Form V9'!$T$23</f>
        <v>0</v>
      </c>
      <c r="L461" s="303">
        <f>'2026 Sum_Fall Order Form V9'!$T$23</f>
        <v>0</v>
      </c>
      <c r="M461" s="304">
        <f>'2026 Sum_Fall Order Form V9'!$T$320</f>
        <v>0</v>
      </c>
      <c r="N461" s="304"/>
      <c r="O461" s="303">
        <f>'2026 Sum_Fall Order Form V9'!$W$23</f>
        <v>0</v>
      </c>
      <c r="P461" s="303">
        <f>'2026 Sum_Fall Order Form V9'!$W$23</f>
        <v>0</v>
      </c>
      <c r="Q461" s="304">
        <f>'2026 Sum_Fall Order Form V9'!$W$320</f>
        <v>0</v>
      </c>
      <c r="R461" s="304"/>
      <c r="S461" s="303">
        <f>'2026 Sum_Fall Order Form V9'!$Z$23</f>
        <v>0</v>
      </c>
      <c r="T461" s="303">
        <f>'2026 Sum_Fall Order Form V9'!$Z$23</f>
        <v>0</v>
      </c>
      <c r="U461" s="304">
        <f>'2026 Sum_Fall Order Form V9'!$Z$320</f>
        <v>0</v>
      </c>
      <c r="V461" s="304"/>
      <c r="W461" s="305">
        <f>'2026 Sum_Fall Order Form V9'!$K$320</f>
        <v>46174</v>
      </c>
      <c r="X461" s="305">
        <f>'2026 Sum_Fall Order Form V9'!$N$320</f>
        <v>46209</v>
      </c>
      <c r="Z461" s="304" t="str">
        <f>'2026 Sum_Fall Order Form V9'!$BT$320</f>
        <v>S/O</v>
      </c>
    </row>
    <row r="462" spans="1:26">
      <c r="A462" s="304">
        <v>461</v>
      </c>
      <c r="C462" s="302">
        <f>'2026 Sum_Fall Order Form V9'!$F$18</f>
        <v>0</v>
      </c>
      <c r="D462" s="225" t="s">
        <v>412</v>
      </c>
      <c r="E462" s="343" t="s">
        <v>724</v>
      </c>
      <c r="F462" s="304">
        <v>28370</v>
      </c>
      <c r="G462" s="303">
        <f>'2026 Sum_Fall Order Form V9'!$Q$23</f>
        <v>0</v>
      </c>
      <c r="H462" s="303">
        <f>'2026 Sum_Fall Order Form V9'!$Q$23</f>
        <v>0</v>
      </c>
      <c r="I462" s="304">
        <f>'2026 Sum_Fall Order Form V9'!$R$320</f>
        <v>0</v>
      </c>
      <c r="J462" s="304"/>
      <c r="K462" s="303">
        <f>'2026 Sum_Fall Order Form V9'!$T$23</f>
        <v>0</v>
      </c>
      <c r="L462" s="303">
        <f>'2026 Sum_Fall Order Form V9'!$T$23</f>
        <v>0</v>
      </c>
      <c r="M462" s="304">
        <f>'2026 Sum_Fall Order Form V9'!$U$320</f>
        <v>0</v>
      </c>
      <c r="N462" s="304"/>
      <c r="O462" s="303">
        <f>'2026 Sum_Fall Order Form V9'!$W$23</f>
        <v>0</v>
      </c>
      <c r="P462" s="303">
        <f>'2026 Sum_Fall Order Form V9'!$W$23</f>
        <v>0</v>
      </c>
      <c r="Q462" s="304">
        <f>'2026 Sum_Fall Order Form V9'!$X$320</f>
        <v>0</v>
      </c>
      <c r="R462" s="304"/>
      <c r="S462" s="303">
        <f>'2026 Sum_Fall Order Form V9'!$Z$23</f>
        <v>0</v>
      </c>
      <c r="T462" s="303">
        <f>'2026 Sum_Fall Order Form V9'!$Z$23</f>
        <v>0</v>
      </c>
      <c r="U462" s="304">
        <f>'2026 Sum_Fall Order Form V9'!$AA$320</f>
        <v>0</v>
      </c>
      <c r="V462" s="304"/>
      <c r="W462" s="305"/>
      <c r="X462" s="305"/>
      <c r="Z462" s="304"/>
    </row>
    <row r="463" spans="1:26">
      <c r="A463" s="304">
        <v>462</v>
      </c>
      <c r="C463" s="302">
        <f>'2026 Sum_Fall Order Form V9'!$F$18</f>
        <v>0</v>
      </c>
      <c r="D463" s="225" t="s">
        <v>413</v>
      </c>
      <c r="E463" s="345">
        <v>1764087</v>
      </c>
      <c r="F463" s="304">
        <v>28299</v>
      </c>
      <c r="G463" s="303">
        <f>'2026 Sum_Fall Order Form V9'!$Q$23</f>
        <v>0</v>
      </c>
      <c r="H463" s="303">
        <f>'2026 Sum_Fall Order Form V9'!$Q$23</f>
        <v>0</v>
      </c>
      <c r="I463" s="304">
        <f>'2026 Sum_Fall Order Form V9'!$Q$321</f>
        <v>0</v>
      </c>
      <c r="J463" s="304"/>
      <c r="K463" s="303">
        <f>'2026 Sum_Fall Order Form V9'!$T$23</f>
        <v>0</v>
      </c>
      <c r="L463" s="303">
        <f>'2026 Sum_Fall Order Form V9'!$T$23</f>
        <v>0</v>
      </c>
      <c r="M463" s="304">
        <f>'2026 Sum_Fall Order Form V9'!$T$321</f>
        <v>0</v>
      </c>
      <c r="N463" s="304"/>
      <c r="O463" s="303">
        <f>'2026 Sum_Fall Order Form V9'!$W$23</f>
        <v>0</v>
      </c>
      <c r="P463" s="303">
        <f>'2026 Sum_Fall Order Form V9'!$W$23</f>
        <v>0</v>
      </c>
      <c r="Q463" s="304">
        <f>'2026 Sum_Fall Order Form V9'!$W$321</f>
        <v>0</v>
      </c>
      <c r="R463" s="304"/>
      <c r="S463" s="303">
        <f>'2026 Sum_Fall Order Form V9'!$Z$23</f>
        <v>0</v>
      </c>
      <c r="T463" s="303">
        <f>'2026 Sum_Fall Order Form V9'!$Z$23</f>
        <v>0</v>
      </c>
      <c r="U463" s="304">
        <f>'2026 Sum_Fall Order Form V9'!$Z$321</f>
        <v>0</v>
      </c>
      <c r="V463" s="304"/>
      <c r="W463" s="305">
        <f>'2026 Sum_Fall Order Form V9'!$K$321</f>
        <v>46174</v>
      </c>
      <c r="X463" s="305">
        <f>'2026 Sum_Fall Order Form V9'!$N$321</f>
        <v>46209</v>
      </c>
      <c r="Z463" s="304" t="str">
        <f>'2026 Sum_Fall Order Form V9'!$BT$321</f>
        <v>S/O</v>
      </c>
    </row>
    <row r="464" spans="1:26">
      <c r="A464" s="304">
        <v>463</v>
      </c>
      <c r="C464" s="302">
        <f>'2026 Sum_Fall Order Form V9'!$F$18</f>
        <v>0</v>
      </c>
      <c r="D464" s="225" t="s">
        <v>413</v>
      </c>
      <c r="E464" s="343" t="s">
        <v>725</v>
      </c>
      <c r="F464" s="304">
        <v>28372</v>
      </c>
      <c r="G464" s="303">
        <f>'2026 Sum_Fall Order Form V9'!$Q$23</f>
        <v>0</v>
      </c>
      <c r="H464" s="303">
        <f>'2026 Sum_Fall Order Form V9'!$Q$23</f>
        <v>0</v>
      </c>
      <c r="I464" s="304">
        <f>'2026 Sum_Fall Order Form V9'!$R$321</f>
        <v>0</v>
      </c>
      <c r="J464" s="304"/>
      <c r="K464" s="303">
        <f>'2026 Sum_Fall Order Form V9'!$T$23</f>
        <v>0</v>
      </c>
      <c r="L464" s="303">
        <f>'2026 Sum_Fall Order Form V9'!$T$23</f>
        <v>0</v>
      </c>
      <c r="M464" s="304">
        <f>'2026 Sum_Fall Order Form V9'!$U$321</f>
        <v>0</v>
      </c>
      <c r="N464" s="304"/>
      <c r="O464" s="303">
        <f>'2026 Sum_Fall Order Form V9'!$W$23</f>
        <v>0</v>
      </c>
      <c r="P464" s="303">
        <f>'2026 Sum_Fall Order Form V9'!$W$23</f>
        <v>0</v>
      </c>
      <c r="Q464" s="304">
        <f>'2026 Sum_Fall Order Form V9'!$X$321</f>
        <v>0</v>
      </c>
      <c r="R464" s="304"/>
      <c r="S464" s="303">
        <f>'2026 Sum_Fall Order Form V9'!$Z$23</f>
        <v>0</v>
      </c>
      <c r="T464" s="303">
        <f>'2026 Sum_Fall Order Form V9'!$Z$23</f>
        <v>0</v>
      </c>
      <c r="U464" s="304">
        <f>'2026 Sum_Fall Order Form V9'!$AA$321</f>
        <v>0</v>
      </c>
      <c r="V464" s="304"/>
      <c r="W464" s="305"/>
      <c r="X464" s="305"/>
      <c r="Z464" s="304"/>
    </row>
    <row r="465" spans="1:26">
      <c r="A465" s="304">
        <v>464</v>
      </c>
      <c r="C465" s="302">
        <f>'2026 Sum_Fall Order Form V9'!$F$18</f>
        <v>0</v>
      </c>
      <c r="D465" s="225" t="s">
        <v>415</v>
      </c>
      <c r="E465" s="345">
        <v>1764407</v>
      </c>
      <c r="F465" s="304">
        <v>26718</v>
      </c>
      <c r="G465" s="303">
        <f>'2026 Sum_Fall Order Form V9'!$Q$23</f>
        <v>0</v>
      </c>
      <c r="H465" s="303">
        <f>'2026 Sum_Fall Order Form V9'!$Q$23</f>
        <v>0</v>
      </c>
      <c r="I465" s="304">
        <f>'2026 Sum_Fall Order Form V9'!$Q$323</f>
        <v>0</v>
      </c>
      <c r="K465" s="303">
        <f>'2026 Sum_Fall Order Form V9'!$T$23</f>
        <v>0</v>
      </c>
      <c r="L465" s="303">
        <f>'2026 Sum_Fall Order Form V9'!$T$23</f>
        <v>0</v>
      </c>
      <c r="M465" s="304">
        <f>'2026 Sum_Fall Order Form V9'!$T$323</f>
        <v>0</v>
      </c>
      <c r="O465" s="303">
        <f>'2026 Sum_Fall Order Form V9'!$W$23</f>
        <v>0</v>
      </c>
      <c r="P465" s="303">
        <f>'2026 Sum_Fall Order Form V9'!$W$23</f>
        <v>0</v>
      </c>
      <c r="Q465" s="304">
        <f>'2026 Sum_Fall Order Form V9'!$W$323</f>
        <v>0</v>
      </c>
      <c r="S465" s="303">
        <f>'2026 Sum_Fall Order Form V9'!$Z$23</f>
        <v>0</v>
      </c>
      <c r="T465" s="303">
        <f>'2026 Sum_Fall Order Form V9'!$Z$23</f>
        <v>0</v>
      </c>
      <c r="U465" s="304">
        <f>'2026 Sum_Fall Order Form V9'!$Z$323</f>
        <v>0</v>
      </c>
      <c r="W465" s="305">
        <f>'2026 Sum_Fall Order Form V9'!$K$323</f>
        <v>46174</v>
      </c>
      <c r="X465" s="305">
        <f>'2026 Sum_Fall Order Form V9'!$N$323</f>
        <v>46209</v>
      </c>
      <c r="Y465" s="311"/>
      <c r="Z465" s="304">
        <f>'2026 Sum_Fall Order Form V9'!$BT$323</f>
        <v>10</v>
      </c>
    </row>
    <row r="466" spans="1:26">
      <c r="A466" s="304">
        <v>465</v>
      </c>
      <c r="C466" s="302">
        <f>'2026 Sum_Fall Order Form V9'!$F$18</f>
        <v>0</v>
      </c>
      <c r="D466" s="225" t="s">
        <v>415</v>
      </c>
      <c r="E466" s="343" t="s">
        <v>726</v>
      </c>
      <c r="F466" s="304">
        <v>26777</v>
      </c>
      <c r="G466" s="303">
        <f>'2026 Sum_Fall Order Form V9'!$Q$23</f>
        <v>0</v>
      </c>
      <c r="H466" s="303">
        <f>'2026 Sum_Fall Order Form V9'!$Q$23</f>
        <v>0</v>
      </c>
      <c r="I466" s="304">
        <f>'2026 Sum_Fall Order Form V9'!$R$323</f>
        <v>0</v>
      </c>
      <c r="K466" s="303">
        <f>'2026 Sum_Fall Order Form V9'!$T$23</f>
        <v>0</v>
      </c>
      <c r="L466" s="303">
        <f>'2026 Sum_Fall Order Form V9'!$T$23</f>
        <v>0</v>
      </c>
      <c r="M466" s="304">
        <f>'2026 Sum_Fall Order Form V9'!$U$323</f>
        <v>0</v>
      </c>
      <c r="O466" s="303">
        <f>'2026 Sum_Fall Order Form V9'!$W$23</f>
        <v>0</v>
      </c>
      <c r="P466" s="303">
        <f>'2026 Sum_Fall Order Form V9'!$W$23</f>
        <v>0</v>
      </c>
      <c r="Q466" s="304">
        <f>'2026 Sum_Fall Order Form V9'!$X$323</f>
        <v>0</v>
      </c>
      <c r="S466" s="303">
        <f>'2026 Sum_Fall Order Form V9'!$Z$23</f>
        <v>0</v>
      </c>
      <c r="T466" s="303">
        <f>'2026 Sum_Fall Order Form V9'!$Z$23</f>
        <v>0</v>
      </c>
      <c r="U466" s="304">
        <f>'2026 Sum_Fall Order Form V9'!$AA$323</f>
        <v>0</v>
      </c>
      <c r="W466" s="305"/>
      <c r="X466" s="305"/>
      <c r="Y466" s="311"/>
      <c r="Z466" s="304"/>
    </row>
    <row r="467" spans="1:26">
      <c r="A467" s="304">
        <v>466</v>
      </c>
      <c r="C467" s="302">
        <f>'2026 Sum_Fall Order Form V9'!$F$18</f>
        <v>0</v>
      </c>
      <c r="D467" s="225" t="s">
        <v>417</v>
      </c>
      <c r="E467" s="345">
        <v>1764557</v>
      </c>
      <c r="F467" s="304">
        <v>18085</v>
      </c>
      <c r="G467" s="303">
        <f>'2026 Sum_Fall Order Form V9'!$Q$23</f>
        <v>0</v>
      </c>
      <c r="H467" s="303">
        <f>'2026 Sum_Fall Order Form V9'!$Q$23</f>
        <v>0</v>
      </c>
      <c r="I467" s="304">
        <f>'2026 Sum_Fall Order Form V9'!$Q$324</f>
        <v>0</v>
      </c>
      <c r="K467" s="303">
        <f>'2026 Sum_Fall Order Form V9'!$T$23</f>
        <v>0</v>
      </c>
      <c r="L467" s="303">
        <f>'2026 Sum_Fall Order Form V9'!$T$23</f>
        <v>0</v>
      </c>
      <c r="M467" s="304">
        <f>'2026 Sum_Fall Order Form V9'!$T$324</f>
        <v>0</v>
      </c>
      <c r="O467" s="303">
        <f>'2026 Sum_Fall Order Form V9'!$W$23</f>
        <v>0</v>
      </c>
      <c r="P467" s="303">
        <f>'2026 Sum_Fall Order Form V9'!$W$23</f>
        <v>0</v>
      </c>
      <c r="Q467" s="304">
        <f>'2026 Sum_Fall Order Form V9'!$W$324</f>
        <v>0</v>
      </c>
      <c r="S467" s="303">
        <f>'2026 Sum_Fall Order Form V9'!$Z$23</f>
        <v>0</v>
      </c>
      <c r="T467" s="303">
        <f>'2026 Sum_Fall Order Form V9'!$Z$23</f>
        <v>0</v>
      </c>
      <c r="U467" s="304">
        <f>'2026 Sum_Fall Order Form V9'!$Z$324</f>
        <v>0</v>
      </c>
      <c r="W467" s="305">
        <f>'2026 Sum_Fall Order Form V9'!$K$324</f>
        <v>46174</v>
      </c>
      <c r="X467" s="305">
        <f>'2026 Sum_Fall Order Form V9'!$N$324</f>
        <v>46209</v>
      </c>
      <c r="Y467" s="311"/>
      <c r="Z467" s="304">
        <f>'2026 Sum_Fall Order Form V9'!$BT$324</f>
        <v>4</v>
      </c>
    </row>
    <row r="468" spans="1:26">
      <c r="A468" s="304">
        <v>467</v>
      </c>
      <c r="C468" s="302">
        <f>'2026 Sum_Fall Order Form V9'!$F$18</f>
        <v>0</v>
      </c>
      <c r="D468" s="225" t="s">
        <v>417</v>
      </c>
      <c r="E468" s="343" t="s">
        <v>727</v>
      </c>
      <c r="F468" s="304">
        <v>18086</v>
      </c>
      <c r="G468" s="303">
        <f>'2026 Sum_Fall Order Form V9'!$Q$23</f>
        <v>0</v>
      </c>
      <c r="H468" s="303">
        <f>'2026 Sum_Fall Order Form V9'!$Q$23</f>
        <v>0</v>
      </c>
      <c r="I468" s="304">
        <f>'2026 Sum_Fall Order Form V9'!$R$324</f>
        <v>0</v>
      </c>
      <c r="K468" s="303">
        <f>'2026 Sum_Fall Order Form V9'!$T$23</f>
        <v>0</v>
      </c>
      <c r="L468" s="303">
        <f>'2026 Sum_Fall Order Form V9'!$T$23</f>
        <v>0</v>
      </c>
      <c r="M468" s="304">
        <f>'2026 Sum_Fall Order Form V9'!$U$324</f>
        <v>0</v>
      </c>
      <c r="O468" s="303">
        <f>'2026 Sum_Fall Order Form V9'!$W$23</f>
        <v>0</v>
      </c>
      <c r="P468" s="303">
        <f>'2026 Sum_Fall Order Form V9'!$W$23</f>
        <v>0</v>
      </c>
      <c r="Q468" s="304">
        <f>'2026 Sum_Fall Order Form V9'!$X$324</f>
        <v>0</v>
      </c>
      <c r="S468" s="303">
        <f>'2026 Sum_Fall Order Form V9'!$Z$23</f>
        <v>0</v>
      </c>
      <c r="T468" s="303">
        <f>'2026 Sum_Fall Order Form V9'!$Z$23</f>
        <v>0</v>
      </c>
      <c r="U468" s="304">
        <f>'2026 Sum_Fall Order Form V9'!$AA$324</f>
        <v>0</v>
      </c>
      <c r="W468" s="305"/>
      <c r="X468" s="305"/>
      <c r="Y468" s="312"/>
      <c r="Z468" s="304"/>
    </row>
    <row r="469" spans="1:26">
      <c r="A469" s="304">
        <v>468</v>
      </c>
      <c r="C469" s="302">
        <f>'2026 Sum_Fall Order Form V9'!$F$18</f>
        <v>0</v>
      </c>
      <c r="D469" s="225" t="s">
        <v>418</v>
      </c>
      <c r="E469" s="345">
        <v>1764707</v>
      </c>
      <c r="F469" s="304">
        <v>5575</v>
      </c>
      <c r="G469" s="303">
        <f>'2026 Sum_Fall Order Form V9'!$Q$23</f>
        <v>0</v>
      </c>
      <c r="H469" s="303">
        <f>'2026 Sum_Fall Order Form V9'!$Q$23</f>
        <v>0</v>
      </c>
      <c r="I469" s="304">
        <f>'2026 Sum_Fall Order Form V9'!$Q$325</f>
        <v>0</v>
      </c>
      <c r="K469" s="303">
        <f>'2026 Sum_Fall Order Form V9'!$T$23</f>
        <v>0</v>
      </c>
      <c r="L469" s="303">
        <f>'2026 Sum_Fall Order Form V9'!$T$23</f>
        <v>0</v>
      </c>
      <c r="M469" s="304">
        <f>'2026 Sum_Fall Order Form V9'!$T$325</f>
        <v>0</v>
      </c>
      <c r="O469" s="303">
        <f>'2026 Sum_Fall Order Form V9'!$W$23</f>
        <v>0</v>
      </c>
      <c r="P469" s="303">
        <f>'2026 Sum_Fall Order Form V9'!$W$23</f>
        <v>0</v>
      </c>
      <c r="Q469" s="304">
        <f>'2026 Sum_Fall Order Form V9'!$W$325</f>
        <v>0</v>
      </c>
      <c r="S469" s="303">
        <f>'2026 Sum_Fall Order Form V9'!$Z$23</f>
        <v>0</v>
      </c>
      <c r="T469" s="303">
        <f>'2026 Sum_Fall Order Form V9'!$Z$23</f>
        <v>0</v>
      </c>
      <c r="U469" s="304">
        <f>'2026 Sum_Fall Order Form V9'!$Z$325</f>
        <v>0</v>
      </c>
      <c r="W469" s="305">
        <f>'2026 Sum_Fall Order Form V9'!$K$325</f>
        <v>46174</v>
      </c>
      <c r="X469" s="305">
        <f>'2026 Sum_Fall Order Form V9'!$N$325</f>
        <v>46209</v>
      </c>
      <c r="Y469" s="311"/>
      <c r="Z469" s="304">
        <f>'2026 Sum_Fall Order Form V9'!$BT$325</f>
        <v>16</v>
      </c>
    </row>
    <row r="470" spans="1:26">
      <c r="A470" s="304">
        <v>469</v>
      </c>
      <c r="C470" s="302">
        <f>'2026 Sum_Fall Order Form V9'!$F$18</f>
        <v>0</v>
      </c>
      <c r="D470" s="225" t="s">
        <v>418</v>
      </c>
      <c r="E470" s="343" t="s">
        <v>728</v>
      </c>
      <c r="F470" s="304">
        <v>5682</v>
      </c>
      <c r="G470" s="303">
        <f>'2026 Sum_Fall Order Form V9'!$Q$23</f>
        <v>0</v>
      </c>
      <c r="H470" s="303">
        <f>'2026 Sum_Fall Order Form V9'!$Q$23</f>
        <v>0</v>
      </c>
      <c r="I470" s="304">
        <f>'2026 Sum_Fall Order Form V9'!$R$325</f>
        <v>0</v>
      </c>
      <c r="K470" s="303">
        <f>'2026 Sum_Fall Order Form V9'!$T$23</f>
        <v>0</v>
      </c>
      <c r="L470" s="303">
        <f>'2026 Sum_Fall Order Form V9'!$T$23</f>
        <v>0</v>
      </c>
      <c r="M470" s="304">
        <f>'2026 Sum_Fall Order Form V9'!$U$325</f>
        <v>0</v>
      </c>
      <c r="O470" s="303">
        <f>'2026 Sum_Fall Order Form V9'!$W$23</f>
        <v>0</v>
      </c>
      <c r="P470" s="303">
        <f>'2026 Sum_Fall Order Form V9'!$W$23</f>
        <v>0</v>
      </c>
      <c r="Q470" s="304">
        <f>'2026 Sum_Fall Order Form V9'!$X$325</f>
        <v>0</v>
      </c>
      <c r="S470" s="303">
        <f>'2026 Sum_Fall Order Form V9'!$Z$23</f>
        <v>0</v>
      </c>
      <c r="T470" s="303">
        <f>'2026 Sum_Fall Order Form V9'!$Z$23</f>
        <v>0</v>
      </c>
      <c r="U470" s="304">
        <f>'2026 Sum_Fall Order Form V9'!$AA$325</f>
        <v>0</v>
      </c>
      <c r="W470" s="305"/>
      <c r="X470" s="305"/>
      <c r="Y470" s="312"/>
      <c r="Z470" s="304"/>
    </row>
    <row r="471" spans="1:26">
      <c r="A471" s="304">
        <v>470</v>
      </c>
      <c r="C471" s="302">
        <f>'2026 Sum_Fall Order Form V9'!$F$18</f>
        <v>0</v>
      </c>
      <c r="D471" s="225" t="s">
        <v>420</v>
      </c>
      <c r="E471" s="345">
        <v>1764517</v>
      </c>
      <c r="F471" s="304">
        <v>18084</v>
      </c>
      <c r="G471" s="303">
        <f>'2026 Sum_Fall Order Form V9'!$Q$23</f>
        <v>0</v>
      </c>
      <c r="H471" s="303">
        <f>'2026 Sum_Fall Order Form V9'!$Q$23</f>
        <v>0</v>
      </c>
      <c r="I471" s="304">
        <f>'2026 Sum_Fall Order Form V9'!$Q$327</f>
        <v>0</v>
      </c>
      <c r="K471" s="303">
        <f>'2026 Sum_Fall Order Form V9'!$T$23</f>
        <v>0</v>
      </c>
      <c r="L471" s="303">
        <f>'2026 Sum_Fall Order Form V9'!$T$23</f>
        <v>0</v>
      </c>
      <c r="M471" s="304">
        <f>'2026 Sum_Fall Order Form V9'!$T$327</f>
        <v>0</v>
      </c>
      <c r="O471" s="303">
        <f>'2026 Sum_Fall Order Form V9'!$W$23</f>
        <v>0</v>
      </c>
      <c r="P471" s="303">
        <f>'2026 Sum_Fall Order Form V9'!$W$23</f>
        <v>0</v>
      </c>
      <c r="Q471" s="304">
        <f>'2026 Sum_Fall Order Form V9'!$W$327</f>
        <v>0</v>
      </c>
      <c r="S471" s="303">
        <f>'2026 Sum_Fall Order Form V9'!$Z$23</f>
        <v>0</v>
      </c>
      <c r="T471" s="303">
        <f>'2026 Sum_Fall Order Form V9'!$Z$23</f>
        <v>0</v>
      </c>
      <c r="U471" s="304">
        <f>'2026 Sum_Fall Order Form V9'!$Z$327</f>
        <v>0</v>
      </c>
      <c r="W471" s="305">
        <f>'2026 Sum_Fall Order Form V9'!$K$327</f>
        <v>46174</v>
      </c>
      <c r="X471" s="305">
        <f>'2026 Sum_Fall Order Form V9'!$N$327</f>
        <v>46209</v>
      </c>
      <c r="Y471" s="311"/>
      <c r="Z471" s="304">
        <f>'2026 Sum_Fall Order Form V9'!$BT$327</f>
        <v>15</v>
      </c>
    </row>
    <row r="472" spans="1:26">
      <c r="A472" s="304">
        <v>471</v>
      </c>
      <c r="C472" s="302">
        <f>'2026 Sum_Fall Order Form V9'!$F$18</f>
        <v>0</v>
      </c>
      <c r="D472" s="225" t="s">
        <v>420</v>
      </c>
      <c r="E472" s="343" t="s">
        <v>729</v>
      </c>
      <c r="F472" s="304">
        <v>18083</v>
      </c>
      <c r="G472" s="303">
        <f>'2026 Sum_Fall Order Form V9'!$Q$23</f>
        <v>0</v>
      </c>
      <c r="H472" s="303">
        <f>'2026 Sum_Fall Order Form V9'!$Q$23</f>
        <v>0</v>
      </c>
      <c r="I472" s="304">
        <f>'2026 Sum_Fall Order Form V9'!$R$327</f>
        <v>0</v>
      </c>
      <c r="K472" s="303">
        <f>'2026 Sum_Fall Order Form V9'!$T$23</f>
        <v>0</v>
      </c>
      <c r="L472" s="303">
        <f>'2026 Sum_Fall Order Form V9'!$T$23</f>
        <v>0</v>
      </c>
      <c r="M472" s="304">
        <f>'2026 Sum_Fall Order Form V9'!$U$327</f>
        <v>0</v>
      </c>
      <c r="O472" s="303">
        <f>'2026 Sum_Fall Order Form V9'!$W$23</f>
        <v>0</v>
      </c>
      <c r="P472" s="303">
        <f>'2026 Sum_Fall Order Form V9'!$W$23</f>
        <v>0</v>
      </c>
      <c r="Q472" s="304">
        <f>'2026 Sum_Fall Order Form V9'!$X$327</f>
        <v>0</v>
      </c>
      <c r="S472" s="303">
        <f>'2026 Sum_Fall Order Form V9'!$Z$23</f>
        <v>0</v>
      </c>
      <c r="T472" s="303">
        <f>'2026 Sum_Fall Order Form V9'!$Z$23</f>
        <v>0</v>
      </c>
      <c r="U472" s="304">
        <f>'2026 Sum_Fall Order Form V9'!$AA$327</f>
        <v>0</v>
      </c>
      <c r="W472" s="305"/>
      <c r="X472" s="305"/>
      <c r="Y472" s="312"/>
      <c r="Z472" s="304"/>
    </row>
    <row r="473" spans="1:26">
      <c r="A473" s="304">
        <v>472</v>
      </c>
      <c r="C473" s="302">
        <f>'2026 Sum_Fall Order Form V9'!$F$18</f>
        <v>0</v>
      </c>
      <c r="D473" s="225" t="s">
        <v>422</v>
      </c>
      <c r="E473" s="345">
        <v>1764747</v>
      </c>
      <c r="F473" s="304">
        <v>18089</v>
      </c>
      <c r="G473" s="303">
        <f>'2026 Sum_Fall Order Form V9'!$Q$23</f>
        <v>0</v>
      </c>
      <c r="H473" s="303">
        <f>'2026 Sum_Fall Order Form V9'!$Q$23</f>
        <v>0</v>
      </c>
      <c r="I473" s="304">
        <f>'2026 Sum_Fall Order Form V9'!$Q$328</f>
        <v>0</v>
      </c>
      <c r="K473" s="303">
        <f>'2026 Sum_Fall Order Form V9'!$T$23</f>
        <v>0</v>
      </c>
      <c r="L473" s="303">
        <f>'2026 Sum_Fall Order Form V9'!$T$23</f>
        <v>0</v>
      </c>
      <c r="M473" s="304">
        <f>'2026 Sum_Fall Order Form V9'!$T$328</f>
        <v>0</v>
      </c>
      <c r="O473" s="303">
        <f>'2026 Sum_Fall Order Form V9'!$W$23</f>
        <v>0</v>
      </c>
      <c r="P473" s="303">
        <f>'2026 Sum_Fall Order Form V9'!$W$23</f>
        <v>0</v>
      </c>
      <c r="Q473" s="304">
        <f>'2026 Sum_Fall Order Form V9'!$W$328</f>
        <v>0</v>
      </c>
      <c r="S473" s="303">
        <f>'2026 Sum_Fall Order Form V9'!$Z$23</f>
        <v>0</v>
      </c>
      <c r="T473" s="303">
        <f>'2026 Sum_Fall Order Form V9'!$Z$23</f>
        <v>0</v>
      </c>
      <c r="U473" s="304">
        <f>'2026 Sum_Fall Order Form V9'!$Z$328</f>
        <v>0</v>
      </c>
      <c r="W473" s="305">
        <f>'2026 Sum_Fall Order Form V9'!$K$328</f>
        <v>46174</v>
      </c>
      <c r="X473" s="305">
        <f>'2026 Sum_Fall Order Form V9'!$N$328</f>
        <v>46209</v>
      </c>
      <c r="Y473" s="312"/>
      <c r="Z473" s="304">
        <f>'2026 Sum_Fall Order Form V9'!$BT$328</f>
        <v>12</v>
      </c>
    </row>
    <row r="474" spans="1:26">
      <c r="A474" s="304">
        <v>473</v>
      </c>
      <c r="C474" s="302">
        <f>'2026 Sum_Fall Order Form V9'!$F$18</f>
        <v>0</v>
      </c>
      <c r="D474" s="225" t="s">
        <v>422</v>
      </c>
      <c r="E474" s="343" t="s">
        <v>730</v>
      </c>
      <c r="F474" s="304">
        <v>18090</v>
      </c>
      <c r="G474" s="303">
        <f>'2026 Sum_Fall Order Form V9'!$Q$23</f>
        <v>0</v>
      </c>
      <c r="H474" s="303">
        <f>'2026 Sum_Fall Order Form V9'!$Q$23</f>
        <v>0</v>
      </c>
      <c r="I474" s="304">
        <f>'2026 Sum_Fall Order Form V9'!$R$328</f>
        <v>0</v>
      </c>
      <c r="K474" s="303">
        <f>'2026 Sum_Fall Order Form V9'!$T$23</f>
        <v>0</v>
      </c>
      <c r="L474" s="303">
        <f>'2026 Sum_Fall Order Form V9'!$T$23</f>
        <v>0</v>
      </c>
      <c r="M474" s="304">
        <f>'2026 Sum_Fall Order Form V9'!$U$328</f>
        <v>0</v>
      </c>
      <c r="O474" s="303">
        <f>'2026 Sum_Fall Order Form V9'!$W$23</f>
        <v>0</v>
      </c>
      <c r="P474" s="303">
        <f>'2026 Sum_Fall Order Form V9'!$W$23</f>
        <v>0</v>
      </c>
      <c r="Q474" s="304">
        <f>'2026 Sum_Fall Order Form V9'!$X$328</f>
        <v>0</v>
      </c>
      <c r="S474" s="303">
        <f>'2026 Sum_Fall Order Form V9'!$Z$23</f>
        <v>0</v>
      </c>
      <c r="T474" s="303">
        <f>'2026 Sum_Fall Order Form V9'!$Z$23</f>
        <v>0</v>
      </c>
      <c r="U474" s="304">
        <f>'2026 Sum_Fall Order Form V9'!$AA$328</f>
        <v>0</v>
      </c>
      <c r="W474" s="305"/>
      <c r="X474" s="305"/>
      <c r="Y474" s="311"/>
      <c r="Z474" s="304"/>
    </row>
    <row r="475" spans="1:26">
      <c r="A475" s="304">
        <v>474</v>
      </c>
      <c r="C475" s="302">
        <f>'2026 Sum_Fall Order Form V9'!$F$18</f>
        <v>0</v>
      </c>
      <c r="D475" s="225" t="s">
        <v>425</v>
      </c>
      <c r="E475" s="345">
        <v>1764727</v>
      </c>
      <c r="F475" s="304">
        <v>29096</v>
      </c>
      <c r="G475" s="303">
        <f>'2026 Sum_Fall Order Form V9'!$Q$23</f>
        <v>0</v>
      </c>
      <c r="H475" s="303">
        <f>'2026 Sum_Fall Order Form V9'!$Q$23</f>
        <v>0</v>
      </c>
      <c r="I475" s="304">
        <f>'2026 Sum_Fall Order Form V9'!$Q$330</f>
        <v>0</v>
      </c>
      <c r="K475" s="303">
        <f>'2026 Sum_Fall Order Form V9'!$T$23</f>
        <v>0</v>
      </c>
      <c r="L475" s="303">
        <f>'2026 Sum_Fall Order Form V9'!$T$23</f>
        <v>0</v>
      </c>
      <c r="M475" s="304">
        <f>'2026 Sum_Fall Order Form V9'!$T$330</f>
        <v>0</v>
      </c>
      <c r="O475" s="303">
        <f>'2026 Sum_Fall Order Form V9'!$W$23</f>
        <v>0</v>
      </c>
      <c r="P475" s="303">
        <f>'2026 Sum_Fall Order Form V9'!$W$23</f>
        <v>0</v>
      </c>
      <c r="Q475" s="304">
        <f>'2026 Sum_Fall Order Form V9'!$W$330</f>
        <v>0</v>
      </c>
      <c r="S475" s="303">
        <f>'2026 Sum_Fall Order Form V9'!$Z$23</f>
        <v>0</v>
      </c>
      <c r="T475" s="303">
        <f>'2026 Sum_Fall Order Form V9'!$Z$23</f>
        <v>0</v>
      </c>
      <c r="U475" s="304">
        <f>'2026 Sum_Fall Order Form V9'!$Z$330</f>
        <v>0</v>
      </c>
      <c r="W475" s="305">
        <f>'2026 Sum_Fall Order Form V9'!$K$330</f>
        <v>46174</v>
      </c>
      <c r="X475" s="305">
        <f>'2026 Sum_Fall Order Form V9'!$N$330</f>
        <v>46209</v>
      </c>
      <c r="Y475" s="312"/>
      <c r="Z475" s="304">
        <f>'2026 Sum_Fall Order Form V9'!$BT$330</f>
        <v>9</v>
      </c>
    </row>
    <row r="476" spans="1:26">
      <c r="A476" s="304">
        <v>475</v>
      </c>
      <c r="C476" s="302">
        <f>'2026 Sum_Fall Order Form V9'!$F$18</f>
        <v>0</v>
      </c>
      <c r="D476" s="225" t="s">
        <v>425</v>
      </c>
      <c r="E476" s="343" t="s">
        <v>731</v>
      </c>
      <c r="F476" s="304">
        <v>29249</v>
      </c>
      <c r="G476" s="303">
        <f>'2026 Sum_Fall Order Form V9'!$Q$23</f>
        <v>0</v>
      </c>
      <c r="H476" s="303">
        <f>'2026 Sum_Fall Order Form V9'!$Q$23</f>
        <v>0</v>
      </c>
      <c r="I476" s="304">
        <f>'2026 Sum_Fall Order Form V9'!$R$330</f>
        <v>0</v>
      </c>
      <c r="K476" s="303">
        <f>'2026 Sum_Fall Order Form V9'!$T$23</f>
        <v>0</v>
      </c>
      <c r="L476" s="303">
        <f>'2026 Sum_Fall Order Form V9'!$T$23</f>
        <v>0</v>
      </c>
      <c r="M476" s="304">
        <f>'2026 Sum_Fall Order Form V9'!$U$330</f>
        <v>0</v>
      </c>
      <c r="O476" s="303">
        <f>'2026 Sum_Fall Order Form V9'!$W$23</f>
        <v>0</v>
      </c>
      <c r="P476" s="303">
        <f>'2026 Sum_Fall Order Form V9'!$W$23</f>
        <v>0</v>
      </c>
      <c r="Q476" s="304">
        <f>'2026 Sum_Fall Order Form V9'!$X$330</f>
        <v>0</v>
      </c>
      <c r="S476" s="303">
        <f>'2026 Sum_Fall Order Form V9'!$Z$23</f>
        <v>0</v>
      </c>
      <c r="T476" s="303">
        <f>'2026 Sum_Fall Order Form V9'!$Z$23</f>
        <v>0</v>
      </c>
      <c r="U476" s="304">
        <f>'2026 Sum_Fall Order Form V9'!$AA$330</f>
        <v>0</v>
      </c>
      <c r="W476" s="305"/>
      <c r="X476" s="305"/>
      <c r="Y476" s="312"/>
      <c r="Z476" s="304"/>
    </row>
    <row r="477" spans="1:26">
      <c r="A477" s="304">
        <v>476</v>
      </c>
      <c r="C477" s="302">
        <f>'2026 Sum_Fall Order Form V9'!$F$18</f>
        <v>0</v>
      </c>
      <c r="D477" s="225" t="s">
        <v>426</v>
      </c>
      <c r="E477" s="345">
        <v>1764717</v>
      </c>
      <c r="F477" s="304">
        <v>29097</v>
      </c>
      <c r="G477" s="303">
        <f>'2026 Sum_Fall Order Form V9'!$Q$23</f>
        <v>0</v>
      </c>
      <c r="H477" s="303">
        <f>'2026 Sum_Fall Order Form V9'!$Q$23</f>
        <v>0</v>
      </c>
      <c r="I477" s="304">
        <f>'2026 Sum_Fall Order Form V9'!$Q$331</f>
        <v>0</v>
      </c>
      <c r="K477" s="303">
        <f>'2026 Sum_Fall Order Form V9'!$T$23</f>
        <v>0</v>
      </c>
      <c r="L477" s="303">
        <f>'2026 Sum_Fall Order Form V9'!$T$23</f>
        <v>0</v>
      </c>
      <c r="M477" s="304">
        <f>'2026 Sum_Fall Order Form V9'!$T$331</f>
        <v>0</v>
      </c>
      <c r="O477" s="303">
        <f>'2026 Sum_Fall Order Form V9'!$W$23</f>
        <v>0</v>
      </c>
      <c r="P477" s="303">
        <f>'2026 Sum_Fall Order Form V9'!$W$23</f>
        <v>0</v>
      </c>
      <c r="Q477" s="304">
        <f>'2026 Sum_Fall Order Form V9'!$W$331</f>
        <v>0</v>
      </c>
      <c r="S477" s="303">
        <f>'2026 Sum_Fall Order Form V9'!$Z$23</f>
        <v>0</v>
      </c>
      <c r="T477" s="303">
        <f>'2026 Sum_Fall Order Form V9'!$Z$23</f>
        <v>0</v>
      </c>
      <c r="U477" s="304">
        <f>'2026 Sum_Fall Order Form V9'!$Z$331</f>
        <v>0</v>
      </c>
      <c r="W477" s="305">
        <f>'2026 Sum_Fall Order Form V9'!$K$331</f>
        <v>46174</v>
      </c>
      <c r="X477" s="305">
        <f>'2026 Sum_Fall Order Form V9'!$N$331</f>
        <v>46209</v>
      </c>
      <c r="Y477" s="311"/>
      <c r="Z477" s="304">
        <f>'2026 Sum_Fall Order Form V9'!$BT$331</f>
        <v>16</v>
      </c>
    </row>
    <row r="478" spans="1:26">
      <c r="A478" s="304">
        <v>477</v>
      </c>
      <c r="C478" s="302">
        <f>'2026 Sum_Fall Order Form V9'!$F$18</f>
        <v>0</v>
      </c>
      <c r="D478" s="225" t="s">
        <v>426</v>
      </c>
      <c r="E478" s="343" t="s">
        <v>732</v>
      </c>
      <c r="F478" s="304">
        <v>29250</v>
      </c>
      <c r="G478" s="303">
        <f>'2026 Sum_Fall Order Form V9'!$Q$23</f>
        <v>0</v>
      </c>
      <c r="H478" s="303">
        <f>'2026 Sum_Fall Order Form V9'!$Q$23</f>
        <v>0</v>
      </c>
      <c r="I478" s="304">
        <f>'2026 Sum_Fall Order Form V9'!$R$331</f>
        <v>0</v>
      </c>
      <c r="K478" s="303">
        <f>'2026 Sum_Fall Order Form V9'!$T$23</f>
        <v>0</v>
      </c>
      <c r="L478" s="303">
        <f>'2026 Sum_Fall Order Form V9'!$T$23</f>
        <v>0</v>
      </c>
      <c r="M478" s="304">
        <f>'2026 Sum_Fall Order Form V9'!$U$331</f>
        <v>0</v>
      </c>
      <c r="O478" s="303">
        <f>'2026 Sum_Fall Order Form V9'!$W$23</f>
        <v>0</v>
      </c>
      <c r="P478" s="303">
        <f>'2026 Sum_Fall Order Form V9'!$W$23</f>
        <v>0</v>
      </c>
      <c r="Q478" s="304">
        <f>'2026 Sum_Fall Order Form V9'!$X$331</f>
        <v>0</v>
      </c>
      <c r="S478" s="303">
        <f>'2026 Sum_Fall Order Form V9'!$Z$23</f>
        <v>0</v>
      </c>
      <c r="T478" s="303">
        <f>'2026 Sum_Fall Order Form V9'!$Z$23</f>
        <v>0</v>
      </c>
      <c r="U478" s="304">
        <f>'2026 Sum_Fall Order Form V9'!$AA$331</f>
        <v>0</v>
      </c>
      <c r="W478" s="305"/>
      <c r="X478" s="305"/>
      <c r="Y478" s="312"/>
      <c r="Z478" s="304"/>
    </row>
    <row r="479" spans="1:26">
      <c r="A479" s="304">
        <v>478</v>
      </c>
      <c r="C479" s="302">
        <f>'2026 Sum_Fall Order Form V9'!$F$18</f>
        <v>0</v>
      </c>
      <c r="D479" s="225" t="s">
        <v>429</v>
      </c>
      <c r="E479" s="344">
        <v>1765508</v>
      </c>
      <c r="F479" s="304">
        <v>26780</v>
      </c>
      <c r="G479" s="303">
        <f>'2026 Sum_Fall Order Form V9'!$Q$23</f>
        <v>0</v>
      </c>
      <c r="H479" s="303">
        <f>'2026 Sum_Fall Order Form V9'!$Q$23</f>
        <v>0</v>
      </c>
      <c r="I479" s="304">
        <f>'2026 Sum_Fall Order Form V9'!$Q$334</f>
        <v>0</v>
      </c>
      <c r="K479" s="303">
        <f>'2026 Sum_Fall Order Form V9'!$T$23</f>
        <v>0</v>
      </c>
      <c r="L479" s="303">
        <f>'2026 Sum_Fall Order Form V9'!$T$23</f>
        <v>0</v>
      </c>
      <c r="M479" s="304">
        <f>'2026 Sum_Fall Order Form V9'!$T$334</f>
        <v>0</v>
      </c>
      <c r="O479" s="303">
        <f>'2026 Sum_Fall Order Form V9'!$W$23</f>
        <v>0</v>
      </c>
      <c r="P479" s="303">
        <f>'2026 Sum_Fall Order Form V9'!$W$23</f>
        <v>0</v>
      </c>
      <c r="Q479" s="304">
        <f>'2026 Sum_Fall Order Form V9'!$W$334</f>
        <v>0</v>
      </c>
      <c r="S479" s="303">
        <f>'2026 Sum_Fall Order Form V9'!$Z$23</f>
        <v>0</v>
      </c>
      <c r="T479" s="303">
        <f>'2026 Sum_Fall Order Form V9'!$Z$23</f>
        <v>0</v>
      </c>
      <c r="U479" s="304">
        <f>'2026 Sum_Fall Order Form V9'!$Z$334</f>
        <v>0</v>
      </c>
      <c r="W479" s="305">
        <f>'2026 Sum_Fall Order Form V9'!$K$334</f>
        <v>46174</v>
      </c>
      <c r="X479" s="305">
        <f>'2026 Sum_Fall Order Form V9'!$N$334</f>
        <v>46265</v>
      </c>
      <c r="Z479" s="304" t="str">
        <f>'2026 Sum_Fall Order Form V9'!$BT$334</f>
        <v>S/O</v>
      </c>
    </row>
    <row r="480" spans="1:26">
      <c r="A480" s="304">
        <v>479</v>
      </c>
      <c r="C480" s="302">
        <f>'2026 Sum_Fall Order Form V9'!$F$18</f>
        <v>0</v>
      </c>
      <c r="D480" s="225" t="s">
        <v>429</v>
      </c>
      <c r="E480" s="343" t="s">
        <v>733</v>
      </c>
      <c r="F480" s="304">
        <v>26791</v>
      </c>
      <c r="G480" s="303">
        <f>'2026 Sum_Fall Order Form V9'!$Q$23</f>
        <v>0</v>
      </c>
      <c r="H480" s="303">
        <f>'2026 Sum_Fall Order Form V9'!$Q$23</f>
        <v>0</v>
      </c>
      <c r="I480" s="304">
        <f>'2026 Sum_Fall Order Form V9'!$R$334</f>
        <v>0</v>
      </c>
      <c r="K480" s="303">
        <f>'2026 Sum_Fall Order Form V9'!$T$23</f>
        <v>0</v>
      </c>
      <c r="L480" s="303">
        <f>'2026 Sum_Fall Order Form V9'!$T$23</f>
        <v>0</v>
      </c>
      <c r="M480" s="304">
        <f>'2026 Sum_Fall Order Form V9'!$U$334</f>
        <v>0</v>
      </c>
      <c r="O480" s="303">
        <f>'2026 Sum_Fall Order Form V9'!$W$23</f>
        <v>0</v>
      </c>
      <c r="P480" s="303">
        <f>'2026 Sum_Fall Order Form V9'!$W$23</f>
        <v>0</v>
      </c>
      <c r="Q480" s="304">
        <f>'2026 Sum_Fall Order Form V9'!$X$334</f>
        <v>0</v>
      </c>
      <c r="S480" s="303">
        <f>'2026 Sum_Fall Order Form V9'!$Z$23</f>
        <v>0</v>
      </c>
      <c r="T480" s="303">
        <f>'2026 Sum_Fall Order Form V9'!$Z$23</f>
        <v>0</v>
      </c>
      <c r="U480" s="304">
        <f>'2026 Sum_Fall Order Form V9'!$AA$334</f>
        <v>0</v>
      </c>
      <c r="W480" s="305"/>
      <c r="X480" s="305"/>
      <c r="Z480" s="304"/>
    </row>
    <row r="481" spans="1:26">
      <c r="A481" s="304">
        <v>480</v>
      </c>
      <c r="C481" s="302">
        <f>'2026 Sum_Fall Order Form V9'!$F$18</f>
        <v>0</v>
      </c>
      <c r="D481" s="225" t="s">
        <v>431</v>
      </c>
      <c r="E481" s="344">
        <v>1765488</v>
      </c>
      <c r="F481" s="304">
        <v>26781</v>
      </c>
      <c r="G481" s="303">
        <f>'2026 Sum_Fall Order Form V9'!$Q$23</f>
        <v>0</v>
      </c>
      <c r="H481" s="303">
        <f>'2026 Sum_Fall Order Form V9'!$Q$23</f>
        <v>0</v>
      </c>
      <c r="I481" s="304">
        <f>'2026 Sum_Fall Order Form V9'!$Q$335</f>
        <v>0</v>
      </c>
      <c r="K481" s="303">
        <f>'2026 Sum_Fall Order Form V9'!$T$23</f>
        <v>0</v>
      </c>
      <c r="L481" s="303">
        <f>'2026 Sum_Fall Order Form V9'!$T$23</f>
        <v>0</v>
      </c>
      <c r="M481" s="304">
        <f>'2026 Sum_Fall Order Form V9'!$T$335</f>
        <v>0</v>
      </c>
      <c r="O481" s="303">
        <f>'2026 Sum_Fall Order Form V9'!$W$23</f>
        <v>0</v>
      </c>
      <c r="P481" s="303">
        <f>'2026 Sum_Fall Order Form V9'!$W$23</f>
        <v>0</v>
      </c>
      <c r="Q481" s="304">
        <f>'2026 Sum_Fall Order Form V9'!$W$335</f>
        <v>0</v>
      </c>
      <c r="S481" s="303">
        <f>'2026 Sum_Fall Order Form V9'!$Z$23</f>
        <v>0</v>
      </c>
      <c r="T481" s="303">
        <f>'2026 Sum_Fall Order Form V9'!$Z$23</f>
        <v>0</v>
      </c>
      <c r="U481" s="304">
        <f>'2026 Sum_Fall Order Form V9'!$Z$335</f>
        <v>0</v>
      </c>
      <c r="W481" s="305">
        <f>'2026 Sum_Fall Order Form V9'!$K$335</f>
        <v>46174</v>
      </c>
      <c r="X481" s="305">
        <f>'2026 Sum_Fall Order Form V9'!$N$335</f>
        <v>46265</v>
      </c>
      <c r="Z481" s="304">
        <f>'2026 Sum_Fall Order Form V9'!$BT$335</f>
        <v>25</v>
      </c>
    </row>
    <row r="482" spans="1:26">
      <c r="A482" s="304">
        <v>481</v>
      </c>
      <c r="C482" s="302">
        <f>'2026 Sum_Fall Order Form V9'!$F$18</f>
        <v>0</v>
      </c>
      <c r="D482" s="225" t="s">
        <v>431</v>
      </c>
      <c r="E482" s="343" t="s">
        <v>734</v>
      </c>
      <c r="F482" s="304">
        <v>26789</v>
      </c>
      <c r="G482" s="303">
        <f>'2026 Sum_Fall Order Form V9'!$Q$23</f>
        <v>0</v>
      </c>
      <c r="H482" s="303">
        <f>'2026 Sum_Fall Order Form V9'!$Q$23</f>
        <v>0</v>
      </c>
      <c r="I482" s="304">
        <f>'2026 Sum_Fall Order Form V9'!$R$335</f>
        <v>0</v>
      </c>
      <c r="K482" s="303">
        <f>'2026 Sum_Fall Order Form V9'!$T$23</f>
        <v>0</v>
      </c>
      <c r="L482" s="303">
        <f>'2026 Sum_Fall Order Form V9'!$T$23</f>
        <v>0</v>
      </c>
      <c r="M482" s="304">
        <f>'2026 Sum_Fall Order Form V9'!$U$335</f>
        <v>0</v>
      </c>
      <c r="O482" s="303">
        <f>'2026 Sum_Fall Order Form V9'!$W$23</f>
        <v>0</v>
      </c>
      <c r="P482" s="303">
        <f>'2026 Sum_Fall Order Form V9'!$W$23</f>
        <v>0</v>
      </c>
      <c r="Q482" s="304">
        <f>'2026 Sum_Fall Order Form V9'!$X$335</f>
        <v>0</v>
      </c>
      <c r="S482" s="303">
        <f>'2026 Sum_Fall Order Form V9'!$Z$23</f>
        <v>0</v>
      </c>
      <c r="T482" s="303">
        <f>'2026 Sum_Fall Order Form V9'!$Z$23</f>
        <v>0</v>
      </c>
      <c r="U482" s="304">
        <f>'2026 Sum_Fall Order Form V9'!$AA$335</f>
        <v>0</v>
      </c>
      <c r="W482" s="305"/>
      <c r="X482" s="305"/>
      <c r="Y482" s="310"/>
      <c r="Z482" s="304"/>
    </row>
    <row r="483" spans="1:26">
      <c r="A483" s="304">
        <v>482</v>
      </c>
      <c r="C483" s="302">
        <f>'2026 Sum_Fall Order Form V9'!$F$18</f>
        <v>0</v>
      </c>
      <c r="D483" s="225" t="s">
        <v>433</v>
      </c>
      <c r="E483" s="344">
        <v>1765538</v>
      </c>
      <c r="F483" s="304">
        <v>26782</v>
      </c>
      <c r="G483" s="303">
        <f>'2026 Sum_Fall Order Form V9'!$Q$23</f>
        <v>0</v>
      </c>
      <c r="H483" s="303">
        <f>'2026 Sum_Fall Order Form V9'!$Q$23</f>
        <v>0</v>
      </c>
      <c r="I483" s="304">
        <f>'2026 Sum_Fall Order Form V9'!$Q$336</f>
        <v>0</v>
      </c>
      <c r="K483" s="303">
        <f>'2026 Sum_Fall Order Form V9'!$T$23</f>
        <v>0</v>
      </c>
      <c r="L483" s="303">
        <f>'2026 Sum_Fall Order Form V9'!$T$23</f>
        <v>0</v>
      </c>
      <c r="M483" s="304">
        <f>'2026 Sum_Fall Order Form V9'!$T$336</f>
        <v>0</v>
      </c>
      <c r="O483" s="303">
        <f>'2026 Sum_Fall Order Form V9'!$W$23</f>
        <v>0</v>
      </c>
      <c r="P483" s="303">
        <f>'2026 Sum_Fall Order Form V9'!$W$23</f>
        <v>0</v>
      </c>
      <c r="Q483" s="304">
        <f>'2026 Sum_Fall Order Form V9'!$W$336</f>
        <v>0</v>
      </c>
      <c r="S483" s="303">
        <f>'2026 Sum_Fall Order Form V9'!$Z$23</f>
        <v>0</v>
      </c>
      <c r="T483" s="303">
        <f>'2026 Sum_Fall Order Form V9'!$Z$23</f>
        <v>0</v>
      </c>
      <c r="U483" s="304">
        <f>'2026 Sum_Fall Order Form V9'!$Z$336</f>
        <v>0</v>
      </c>
      <c r="W483" s="305">
        <f>'2026 Sum_Fall Order Form V9'!$K$336</f>
        <v>46174</v>
      </c>
      <c r="X483" s="305">
        <f>'2026 Sum_Fall Order Form V9'!$N$336</f>
        <v>46265</v>
      </c>
      <c r="Z483" s="304">
        <f>'2026 Sum_Fall Order Form V9'!$BT$336</f>
        <v>25</v>
      </c>
    </row>
    <row r="484" spans="1:26">
      <c r="A484" s="304">
        <v>483</v>
      </c>
      <c r="C484" s="302">
        <f>'2026 Sum_Fall Order Form V9'!$F$18</f>
        <v>0</v>
      </c>
      <c r="D484" s="225" t="s">
        <v>433</v>
      </c>
      <c r="E484" s="343" t="s">
        <v>735</v>
      </c>
      <c r="F484" s="304">
        <v>26788</v>
      </c>
      <c r="G484" s="303">
        <f>'2026 Sum_Fall Order Form V9'!$Q$23</f>
        <v>0</v>
      </c>
      <c r="H484" s="303">
        <f>'2026 Sum_Fall Order Form V9'!$Q$23</f>
        <v>0</v>
      </c>
      <c r="I484" s="304">
        <f>'2026 Sum_Fall Order Form V9'!$R$336</f>
        <v>0</v>
      </c>
      <c r="K484" s="303">
        <f>'2026 Sum_Fall Order Form V9'!$T$23</f>
        <v>0</v>
      </c>
      <c r="L484" s="303">
        <f>'2026 Sum_Fall Order Form V9'!$T$23</f>
        <v>0</v>
      </c>
      <c r="M484" s="304">
        <f>'2026 Sum_Fall Order Form V9'!$U$336</f>
        <v>0</v>
      </c>
      <c r="O484" s="303">
        <f>'2026 Sum_Fall Order Form V9'!$W$23</f>
        <v>0</v>
      </c>
      <c r="P484" s="303">
        <f>'2026 Sum_Fall Order Form V9'!$W$23</f>
        <v>0</v>
      </c>
      <c r="Q484" s="304">
        <f>'2026 Sum_Fall Order Form V9'!$X$336</f>
        <v>0</v>
      </c>
      <c r="S484" s="303">
        <f>'2026 Sum_Fall Order Form V9'!$Z$23</f>
        <v>0</v>
      </c>
      <c r="T484" s="303">
        <f>'2026 Sum_Fall Order Form V9'!$Z$23</f>
        <v>0</v>
      </c>
      <c r="U484" s="304">
        <f>'2026 Sum_Fall Order Form V9'!$AA$336</f>
        <v>0</v>
      </c>
      <c r="W484" s="305"/>
      <c r="X484" s="305"/>
      <c r="Z484" s="304"/>
    </row>
    <row r="485" spans="1:26">
      <c r="A485" s="304">
        <v>484</v>
      </c>
      <c r="C485" s="302">
        <f>'2026 Sum_Fall Order Form V9'!$F$18</f>
        <v>0</v>
      </c>
      <c r="D485" s="225" t="s">
        <v>435</v>
      </c>
      <c r="E485" s="344">
        <v>1765568</v>
      </c>
      <c r="F485" s="304">
        <v>26784</v>
      </c>
      <c r="G485" s="303">
        <f>'2026 Sum_Fall Order Form V9'!$Q$23</f>
        <v>0</v>
      </c>
      <c r="H485" s="303">
        <f>'2026 Sum_Fall Order Form V9'!$Q$23</f>
        <v>0</v>
      </c>
      <c r="I485" s="304">
        <f>'2026 Sum_Fall Order Form V9'!$Q$337</f>
        <v>0</v>
      </c>
      <c r="K485" s="303">
        <f>'2026 Sum_Fall Order Form V9'!$T$23</f>
        <v>0</v>
      </c>
      <c r="L485" s="303">
        <f>'2026 Sum_Fall Order Form V9'!$T$23</f>
        <v>0</v>
      </c>
      <c r="M485" s="304">
        <f>'2026 Sum_Fall Order Form V9'!$T$337</f>
        <v>0</v>
      </c>
      <c r="O485" s="303">
        <f>'2026 Sum_Fall Order Form V9'!$W$23</f>
        <v>0</v>
      </c>
      <c r="P485" s="303">
        <f>'2026 Sum_Fall Order Form V9'!$W$23</f>
        <v>0</v>
      </c>
      <c r="Q485" s="304">
        <f>'2026 Sum_Fall Order Form V9'!$W$337</f>
        <v>0</v>
      </c>
      <c r="S485" s="303">
        <f>'2026 Sum_Fall Order Form V9'!$Z$23</f>
        <v>0</v>
      </c>
      <c r="T485" s="303">
        <f>'2026 Sum_Fall Order Form V9'!$Z$23</f>
        <v>0</v>
      </c>
      <c r="U485" s="304">
        <f>'2026 Sum_Fall Order Form V9'!$Z$337</f>
        <v>0</v>
      </c>
      <c r="W485" s="305">
        <f>'2026 Sum_Fall Order Form V9'!$K$337</f>
        <v>46174</v>
      </c>
      <c r="X485" s="305">
        <f>'2026 Sum_Fall Order Form V9'!$N$337</f>
        <v>46265</v>
      </c>
      <c r="Z485" s="304">
        <f>'2026 Sum_Fall Order Form V9'!$BT$337</f>
        <v>13</v>
      </c>
    </row>
    <row r="486" spans="1:26">
      <c r="A486" s="304">
        <v>485</v>
      </c>
      <c r="C486" s="302">
        <f>'2026 Sum_Fall Order Form V9'!$F$18</f>
        <v>0</v>
      </c>
      <c r="D486" s="225" t="s">
        <v>435</v>
      </c>
      <c r="E486" s="343" t="s">
        <v>736</v>
      </c>
      <c r="F486" s="304">
        <v>26787</v>
      </c>
      <c r="G486" s="303">
        <f>'2026 Sum_Fall Order Form V9'!$Q$23</f>
        <v>0</v>
      </c>
      <c r="H486" s="303">
        <f>'2026 Sum_Fall Order Form V9'!$Q$23</f>
        <v>0</v>
      </c>
      <c r="I486" s="304">
        <f>'2026 Sum_Fall Order Form V9'!$R$337</f>
        <v>0</v>
      </c>
      <c r="K486" s="303">
        <f>'2026 Sum_Fall Order Form V9'!$T$23</f>
        <v>0</v>
      </c>
      <c r="L486" s="303">
        <f>'2026 Sum_Fall Order Form V9'!$T$23</f>
        <v>0</v>
      </c>
      <c r="M486" s="304">
        <f>'2026 Sum_Fall Order Form V9'!$U$337</f>
        <v>0</v>
      </c>
      <c r="O486" s="303">
        <f>'2026 Sum_Fall Order Form V9'!$W$23</f>
        <v>0</v>
      </c>
      <c r="P486" s="303">
        <f>'2026 Sum_Fall Order Form V9'!$W$23</f>
        <v>0</v>
      </c>
      <c r="Q486" s="304">
        <f>'2026 Sum_Fall Order Form V9'!$X$337</f>
        <v>0</v>
      </c>
      <c r="S486" s="303">
        <f>'2026 Sum_Fall Order Form V9'!$Z$23</f>
        <v>0</v>
      </c>
      <c r="T486" s="303">
        <f>'2026 Sum_Fall Order Form V9'!$Z$23</f>
        <v>0</v>
      </c>
      <c r="U486" s="304">
        <f>'2026 Sum_Fall Order Form V9'!$AA$337</f>
        <v>0</v>
      </c>
      <c r="W486" s="305"/>
      <c r="X486" s="305"/>
      <c r="Z486" s="304"/>
    </row>
    <row r="487" spans="1:26">
      <c r="A487" s="304">
        <v>486</v>
      </c>
      <c r="C487" s="302">
        <f>'2026 Sum_Fall Order Form V9'!$F$18</f>
        <v>0</v>
      </c>
      <c r="D487" s="225" t="s">
        <v>437</v>
      </c>
      <c r="E487" s="344">
        <v>1765857</v>
      </c>
      <c r="F487" s="304">
        <v>29122</v>
      </c>
      <c r="G487" s="303">
        <f>'2026 Sum_Fall Order Form V9'!$Q$23</f>
        <v>0</v>
      </c>
      <c r="H487" s="303">
        <f>'2026 Sum_Fall Order Form V9'!$Q$23</f>
        <v>0</v>
      </c>
      <c r="I487" s="304">
        <f>'2026 Sum_Fall Order Form V9'!$Q$338</f>
        <v>0</v>
      </c>
      <c r="K487" s="303">
        <f>'2026 Sum_Fall Order Form V9'!$T$23</f>
        <v>0</v>
      </c>
      <c r="L487" s="303">
        <f>'2026 Sum_Fall Order Form V9'!$T$23</f>
        <v>0</v>
      </c>
      <c r="M487" s="304">
        <f>'2026 Sum_Fall Order Form V9'!$T$338</f>
        <v>0</v>
      </c>
      <c r="O487" s="303">
        <f>'2026 Sum_Fall Order Form V9'!$W$23</f>
        <v>0</v>
      </c>
      <c r="P487" s="303">
        <f>'2026 Sum_Fall Order Form V9'!$W$23</f>
        <v>0</v>
      </c>
      <c r="Q487" s="304">
        <f>'2026 Sum_Fall Order Form V9'!$W$338</f>
        <v>0</v>
      </c>
      <c r="S487" s="303">
        <f>'2026 Sum_Fall Order Form V9'!$Z$23</f>
        <v>0</v>
      </c>
      <c r="T487" s="303">
        <f>'2026 Sum_Fall Order Form V9'!$Z$23</f>
        <v>0</v>
      </c>
      <c r="U487" s="304">
        <f>'2026 Sum_Fall Order Form V9'!$Z$338</f>
        <v>0</v>
      </c>
      <c r="W487" s="305">
        <f>'2026 Sum_Fall Order Form V9'!$K$338</f>
        <v>46174</v>
      </c>
      <c r="X487" s="305">
        <f>'2026 Sum_Fall Order Form V9'!$N$338</f>
        <v>46265</v>
      </c>
      <c r="Z487" s="304">
        <f>'2026 Sum_Fall Order Form V9'!$BT$338</f>
        <v>11</v>
      </c>
    </row>
    <row r="488" spans="1:26">
      <c r="A488" s="304">
        <v>487</v>
      </c>
      <c r="C488" s="302">
        <f>'2026 Sum_Fall Order Form V9'!$F$18</f>
        <v>0</v>
      </c>
      <c r="D488" s="225" t="s">
        <v>437</v>
      </c>
      <c r="E488" s="343" t="s">
        <v>737</v>
      </c>
      <c r="F488" s="304">
        <v>29251</v>
      </c>
      <c r="G488" s="303">
        <f>'2026 Sum_Fall Order Form V9'!$Q$23</f>
        <v>0</v>
      </c>
      <c r="H488" s="303">
        <f>'2026 Sum_Fall Order Form V9'!$Q$23</f>
        <v>0</v>
      </c>
      <c r="I488" s="304">
        <f>'2026 Sum_Fall Order Form V9'!$R$338</f>
        <v>0</v>
      </c>
      <c r="K488" s="303">
        <f>'2026 Sum_Fall Order Form V9'!$T$23</f>
        <v>0</v>
      </c>
      <c r="L488" s="303">
        <f>'2026 Sum_Fall Order Form V9'!$T$23</f>
        <v>0</v>
      </c>
      <c r="M488" s="304">
        <f>'2026 Sum_Fall Order Form V9'!$U$338</f>
        <v>0</v>
      </c>
      <c r="O488" s="303">
        <f>'2026 Sum_Fall Order Form V9'!$W$23</f>
        <v>0</v>
      </c>
      <c r="P488" s="303">
        <f>'2026 Sum_Fall Order Form V9'!$W$23</f>
        <v>0</v>
      </c>
      <c r="Q488" s="304">
        <f>'2026 Sum_Fall Order Form V9'!$X$338</f>
        <v>0</v>
      </c>
      <c r="S488" s="303">
        <f>'2026 Sum_Fall Order Form V9'!$Z$23</f>
        <v>0</v>
      </c>
      <c r="T488" s="303">
        <f>'2026 Sum_Fall Order Form V9'!$Z$23</f>
        <v>0</v>
      </c>
      <c r="U488" s="304">
        <f>'2026 Sum_Fall Order Form V9'!$AA$338</f>
        <v>0</v>
      </c>
      <c r="W488" s="305"/>
      <c r="X488" s="305"/>
      <c r="Y488" s="310"/>
      <c r="Z488" s="304"/>
    </row>
    <row r="489" spans="1:26">
      <c r="A489" s="304">
        <v>488</v>
      </c>
      <c r="C489" s="302">
        <f>'2026 Sum_Fall Order Form V9'!$F$18</f>
        <v>0</v>
      </c>
      <c r="D489" s="225" t="s">
        <v>438</v>
      </c>
      <c r="E489" s="344">
        <v>1765877</v>
      </c>
      <c r="F489" s="304">
        <v>29123</v>
      </c>
      <c r="G489" s="303">
        <f>'2026 Sum_Fall Order Form V9'!$Q$23</f>
        <v>0</v>
      </c>
      <c r="H489" s="303">
        <f>'2026 Sum_Fall Order Form V9'!$Q$23</f>
        <v>0</v>
      </c>
      <c r="I489" s="304">
        <f>'2026 Sum_Fall Order Form V9'!$Q$339</f>
        <v>0</v>
      </c>
      <c r="K489" s="303">
        <f>'2026 Sum_Fall Order Form V9'!$T$23</f>
        <v>0</v>
      </c>
      <c r="L489" s="303">
        <f>'2026 Sum_Fall Order Form V9'!$T$23</f>
        <v>0</v>
      </c>
      <c r="M489" s="304">
        <f>'2026 Sum_Fall Order Form V9'!$T$339</f>
        <v>0</v>
      </c>
      <c r="O489" s="303">
        <f>'2026 Sum_Fall Order Form V9'!$W$23</f>
        <v>0</v>
      </c>
      <c r="P489" s="303">
        <f>'2026 Sum_Fall Order Form V9'!$W$23</f>
        <v>0</v>
      </c>
      <c r="Q489" s="304">
        <f>'2026 Sum_Fall Order Form V9'!$W$339</f>
        <v>0</v>
      </c>
      <c r="S489" s="303">
        <f>'2026 Sum_Fall Order Form V9'!$Z$23</f>
        <v>0</v>
      </c>
      <c r="T489" s="303">
        <f>'2026 Sum_Fall Order Form V9'!$Z$23</f>
        <v>0</v>
      </c>
      <c r="U489" s="304">
        <f>'2026 Sum_Fall Order Form V9'!$Z$339</f>
        <v>0</v>
      </c>
      <c r="W489" s="305">
        <f>'2026 Sum_Fall Order Form V9'!$K$339</f>
        <v>46209</v>
      </c>
      <c r="X489" s="305">
        <f>'2026 Sum_Fall Order Form V9'!$N$339</f>
        <v>46265</v>
      </c>
      <c r="Z489" s="304">
        <f>'2026 Sum_Fall Order Form V9'!$BT$339</f>
        <v>2</v>
      </c>
    </row>
    <row r="490" spans="1:26">
      <c r="A490" s="304">
        <v>489</v>
      </c>
      <c r="C490" s="302">
        <f>'2026 Sum_Fall Order Form V9'!$F$18</f>
        <v>0</v>
      </c>
      <c r="D490" s="225" t="s">
        <v>438</v>
      </c>
      <c r="E490" s="343" t="s">
        <v>738</v>
      </c>
      <c r="F490" s="304">
        <v>29252</v>
      </c>
      <c r="G490" s="303">
        <f>'2026 Sum_Fall Order Form V9'!$Q$23</f>
        <v>0</v>
      </c>
      <c r="H490" s="303">
        <f>'2026 Sum_Fall Order Form V9'!$Q$23</f>
        <v>0</v>
      </c>
      <c r="I490" s="304">
        <f>'2026 Sum_Fall Order Form V9'!$R$339</f>
        <v>0</v>
      </c>
      <c r="K490" s="303">
        <f>'2026 Sum_Fall Order Form V9'!$T$23</f>
        <v>0</v>
      </c>
      <c r="L490" s="303">
        <f>'2026 Sum_Fall Order Form V9'!$T$23</f>
        <v>0</v>
      </c>
      <c r="M490" s="304">
        <f>'2026 Sum_Fall Order Form V9'!$U$339</f>
        <v>0</v>
      </c>
      <c r="O490" s="303">
        <f>'2026 Sum_Fall Order Form V9'!$W$23</f>
        <v>0</v>
      </c>
      <c r="P490" s="303">
        <f>'2026 Sum_Fall Order Form V9'!$W$23</f>
        <v>0</v>
      </c>
      <c r="Q490" s="304">
        <f>'2026 Sum_Fall Order Form V9'!$X$339</f>
        <v>0</v>
      </c>
      <c r="S490" s="303">
        <f>'2026 Sum_Fall Order Form V9'!$Z$23</f>
        <v>0</v>
      </c>
      <c r="T490" s="303">
        <f>'2026 Sum_Fall Order Form V9'!$Z$23</f>
        <v>0</v>
      </c>
      <c r="U490" s="304">
        <f>'2026 Sum_Fall Order Form V9'!$AA$339</f>
        <v>0</v>
      </c>
      <c r="W490" s="305"/>
      <c r="X490" s="305"/>
      <c r="Y490" s="310"/>
      <c r="Z490" s="304"/>
    </row>
    <row r="491" spans="1:26">
      <c r="A491" s="304">
        <v>490</v>
      </c>
      <c r="C491" s="302">
        <f>'2026 Sum_Fall Order Form V9'!$F$18</f>
        <v>0</v>
      </c>
      <c r="D491" s="225" t="s">
        <v>439</v>
      </c>
      <c r="E491" s="344">
        <v>1765648</v>
      </c>
      <c r="F491" s="304">
        <v>26785</v>
      </c>
      <c r="G491" s="303">
        <f>'2026 Sum_Fall Order Form V9'!$Q$23</f>
        <v>0</v>
      </c>
      <c r="H491" s="303">
        <f>'2026 Sum_Fall Order Form V9'!$Q$23</f>
        <v>0</v>
      </c>
      <c r="I491" s="304">
        <f>'2026 Sum_Fall Order Form V9'!$Q$340</f>
        <v>0</v>
      </c>
      <c r="K491" s="303">
        <f>'2026 Sum_Fall Order Form V9'!$T$23</f>
        <v>0</v>
      </c>
      <c r="L491" s="303">
        <f>'2026 Sum_Fall Order Form V9'!$T$23</f>
        <v>0</v>
      </c>
      <c r="M491" s="304">
        <f>'2026 Sum_Fall Order Form V9'!$T$340</f>
        <v>0</v>
      </c>
      <c r="O491" s="303">
        <f>'2026 Sum_Fall Order Form V9'!$W$23</f>
        <v>0</v>
      </c>
      <c r="P491" s="303">
        <f>'2026 Sum_Fall Order Form V9'!$W$23</f>
        <v>0</v>
      </c>
      <c r="Q491" s="304">
        <f>'2026 Sum_Fall Order Form V9'!$W$340</f>
        <v>0</v>
      </c>
      <c r="S491" s="303">
        <f>'2026 Sum_Fall Order Form V9'!$Z$23</f>
        <v>0</v>
      </c>
      <c r="T491" s="303">
        <f>'2026 Sum_Fall Order Form V9'!$Z$23</f>
        <v>0</v>
      </c>
      <c r="U491" s="304">
        <f>'2026 Sum_Fall Order Form V9'!$Z$340</f>
        <v>0</v>
      </c>
      <c r="W491" s="305">
        <f>'2026 Sum_Fall Order Form V9'!$K$340</f>
        <v>46174</v>
      </c>
      <c r="X491" s="305">
        <f>'2026 Sum_Fall Order Form V9'!$N$340</f>
        <v>46265</v>
      </c>
      <c r="Z491" s="304" t="str">
        <f>'2026 Sum_Fall Order Form V9'!$BT$340</f>
        <v>S/O</v>
      </c>
    </row>
    <row r="492" spans="1:26">
      <c r="A492" s="304">
        <v>491</v>
      </c>
      <c r="C492" s="302">
        <f>'2026 Sum_Fall Order Form V9'!$F$18</f>
        <v>0</v>
      </c>
      <c r="D492" s="225" t="s">
        <v>439</v>
      </c>
      <c r="E492" s="343" t="s">
        <v>739</v>
      </c>
      <c r="F492" s="304">
        <v>26786</v>
      </c>
      <c r="G492" s="303">
        <f>'2026 Sum_Fall Order Form V9'!$Q$23</f>
        <v>0</v>
      </c>
      <c r="H492" s="303">
        <f>'2026 Sum_Fall Order Form V9'!$Q$23</f>
        <v>0</v>
      </c>
      <c r="I492" s="304">
        <f>'2026 Sum_Fall Order Form V9'!$R$340</f>
        <v>0</v>
      </c>
      <c r="K492" s="303">
        <f>'2026 Sum_Fall Order Form V9'!$T$23</f>
        <v>0</v>
      </c>
      <c r="L492" s="303">
        <f>'2026 Sum_Fall Order Form V9'!$T$23</f>
        <v>0</v>
      </c>
      <c r="M492" s="304">
        <f>'2026 Sum_Fall Order Form V9'!$U$340</f>
        <v>0</v>
      </c>
      <c r="O492" s="303">
        <f>'2026 Sum_Fall Order Form V9'!$W$23</f>
        <v>0</v>
      </c>
      <c r="P492" s="303">
        <f>'2026 Sum_Fall Order Form V9'!$W$23</f>
        <v>0</v>
      </c>
      <c r="Q492" s="304">
        <f>'2026 Sum_Fall Order Form V9'!$X$340</f>
        <v>0</v>
      </c>
      <c r="S492" s="303">
        <f>'2026 Sum_Fall Order Form V9'!$Z$23</f>
        <v>0</v>
      </c>
      <c r="T492" s="303">
        <f>'2026 Sum_Fall Order Form V9'!$Z$23</f>
        <v>0</v>
      </c>
      <c r="U492" s="304">
        <f>'2026 Sum_Fall Order Form V9'!$AA$340</f>
        <v>0</v>
      </c>
      <c r="W492" s="305"/>
      <c r="X492" s="305"/>
      <c r="Z492" s="304"/>
    </row>
    <row r="493" spans="1:26">
      <c r="A493" s="304">
        <v>492</v>
      </c>
      <c r="C493" s="302">
        <f>'2026 Sum_Fall Order Form V9'!$F$18</f>
        <v>0</v>
      </c>
      <c r="D493" s="225" t="s">
        <v>442</v>
      </c>
      <c r="E493" s="344">
        <v>1769138</v>
      </c>
      <c r="F493" s="304">
        <v>26793</v>
      </c>
      <c r="G493" s="303">
        <f>'2026 Sum_Fall Order Form V9'!$Q$23</f>
        <v>0</v>
      </c>
      <c r="H493" s="303">
        <f>'2026 Sum_Fall Order Form V9'!$Q$23</f>
        <v>0</v>
      </c>
      <c r="I493" s="304">
        <f>'2026 Sum_Fall Order Form V9'!$Q$342</f>
        <v>0</v>
      </c>
      <c r="K493" s="303">
        <f>'2026 Sum_Fall Order Form V9'!$T$23</f>
        <v>0</v>
      </c>
      <c r="L493" s="303">
        <f>'2026 Sum_Fall Order Form V9'!$T$23</f>
        <v>0</v>
      </c>
      <c r="M493" s="304">
        <f>'2026 Sum_Fall Order Form V9'!$T$342</f>
        <v>0</v>
      </c>
      <c r="O493" s="303">
        <f>'2026 Sum_Fall Order Form V9'!$W$23</f>
        <v>0</v>
      </c>
      <c r="P493" s="303">
        <f>'2026 Sum_Fall Order Form V9'!$W$23</f>
        <v>0</v>
      </c>
      <c r="Q493" s="304">
        <f>'2026 Sum_Fall Order Form V9'!$W$342</f>
        <v>0</v>
      </c>
      <c r="S493" s="303">
        <f>'2026 Sum_Fall Order Form V9'!$Z$23</f>
        <v>0</v>
      </c>
      <c r="T493" s="303">
        <f>'2026 Sum_Fall Order Form V9'!$Z$23</f>
        <v>0</v>
      </c>
      <c r="U493" s="304">
        <f>'2026 Sum_Fall Order Form V9'!$Z$342</f>
        <v>0</v>
      </c>
      <c r="W493" s="305">
        <f>'2026 Sum_Fall Order Form V9'!$K$342</f>
        <v>46174</v>
      </c>
      <c r="X493" s="305">
        <f>'2026 Sum_Fall Order Form V9'!$N$342</f>
        <v>46209</v>
      </c>
      <c r="Z493" s="304">
        <f>'2026 Sum_Fall Order Form V9'!$BT$342</f>
        <v>2</v>
      </c>
    </row>
    <row r="494" spans="1:26">
      <c r="A494" s="304">
        <v>493</v>
      </c>
      <c r="C494" s="302">
        <f>'2026 Sum_Fall Order Form V9'!$F$18</f>
        <v>0</v>
      </c>
      <c r="D494" s="225" t="s">
        <v>442</v>
      </c>
      <c r="E494" s="343" t="s">
        <v>740</v>
      </c>
      <c r="F494" s="304">
        <v>26795</v>
      </c>
      <c r="G494" s="303">
        <f>'2026 Sum_Fall Order Form V9'!$Q$23</f>
        <v>0</v>
      </c>
      <c r="H494" s="303">
        <f>'2026 Sum_Fall Order Form V9'!$Q$23</f>
        <v>0</v>
      </c>
      <c r="I494" s="304">
        <f>'2026 Sum_Fall Order Form V9'!$R$342</f>
        <v>0</v>
      </c>
      <c r="K494" s="303">
        <f>'2026 Sum_Fall Order Form V9'!$T$23</f>
        <v>0</v>
      </c>
      <c r="L494" s="303">
        <f>'2026 Sum_Fall Order Form V9'!$T$23</f>
        <v>0</v>
      </c>
      <c r="M494" s="304">
        <f>'2026 Sum_Fall Order Form V9'!$U$342</f>
        <v>0</v>
      </c>
      <c r="O494" s="303">
        <f>'2026 Sum_Fall Order Form V9'!$W$23</f>
        <v>0</v>
      </c>
      <c r="P494" s="303">
        <f>'2026 Sum_Fall Order Form V9'!$W$23</f>
        <v>0</v>
      </c>
      <c r="Q494" s="304">
        <f>'2026 Sum_Fall Order Form V9'!$X$342</f>
        <v>0</v>
      </c>
      <c r="S494" s="303">
        <f>'2026 Sum_Fall Order Form V9'!$Z$23</f>
        <v>0</v>
      </c>
      <c r="T494" s="303">
        <f>'2026 Sum_Fall Order Form V9'!$Z$23</f>
        <v>0</v>
      </c>
      <c r="U494" s="304">
        <f>'2026 Sum_Fall Order Form V9'!$AA$342</f>
        <v>0</v>
      </c>
      <c r="W494" s="305"/>
      <c r="X494" s="305"/>
      <c r="Z494" s="304"/>
    </row>
    <row r="495" spans="1:26">
      <c r="A495" s="304">
        <v>494</v>
      </c>
      <c r="C495" s="302">
        <f>'2026 Sum_Fall Order Form V9'!$F$18</f>
        <v>0</v>
      </c>
      <c r="D495" s="225" t="s">
        <v>444</v>
      </c>
      <c r="E495" s="344">
        <v>1769108</v>
      </c>
      <c r="F495" s="304">
        <v>5404</v>
      </c>
      <c r="G495" s="303">
        <f>'2026 Sum_Fall Order Form V9'!$Q$23</f>
        <v>0</v>
      </c>
      <c r="H495" s="303">
        <f>'2026 Sum_Fall Order Form V9'!$Q$23</f>
        <v>0</v>
      </c>
      <c r="I495" s="304">
        <f>'2026 Sum_Fall Order Form V9'!$Q$343</f>
        <v>0</v>
      </c>
      <c r="K495" s="303">
        <f>'2026 Sum_Fall Order Form V9'!$T$23</f>
        <v>0</v>
      </c>
      <c r="L495" s="303">
        <f>'2026 Sum_Fall Order Form V9'!$T$23</f>
        <v>0</v>
      </c>
      <c r="M495" s="304">
        <f>'2026 Sum_Fall Order Form V9'!$T$343</f>
        <v>0</v>
      </c>
      <c r="O495" s="303">
        <f>'2026 Sum_Fall Order Form V9'!$W$23</f>
        <v>0</v>
      </c>
      <c r="P495" s="303">
        <f>'2026 Sum_Fall Order Form V9'!$W$23</f>
        <v>0</v>
      </c>
      <c r="Q495" s="304">
        <f>'2026 Sum_Fall Order Form V9'!$W$343</f>
        <v>0</v>
      </c>
      <c r="S495" s="303">
        <f>'2026 Sum_Fall Order Form V9'!$Z$23</f>
        <v>0</v>
      </c>
      <c r="T495" s="303">
        <f>'2026 Sum_Fall Order Form V9'!$Z$23</f>
        <v>0</v>
      </c>
      <c r="U495" s="304">
        <f>'2026 Sum_Fall Order Form V9'!$Z$343</f>
        <v>0</v>
      </c>
      <c r="W495" s="305">
        <f>'2026 Sum_Fall Order Form V9'!$K$343</f>
        <v>46174</v>
      </c>
      <c r="X495" s="305">
        <f>'2026 Sum_Fall Order Form V9'!$N$343</f>
        <v>46209</v>
      </c>
      <c r="Z495" s="304">
        <f>'2026 Sum_Fall Order Form V9'!$BT$343</f>
        <v>5</v>
      </c>
    </row>
    <row r="496" spans="1:26">
      <c r="A496" s="304">
        <v>495</v>
      </c>
      <c r="C496" s="302">
        <f>'2026 Sum_Fall Order Form V9'!$F$18</f>
        <v>0</v>
      </c>
      <c r="D496" s="225" t="s">
        <v>444</v>
      </c>
      <c r="E496" s="343" t="s">
        <v>741</v>
      </c>
      <c r="F496" s="304">
        <v>5915</v>
      </c>
      <c r="G496" s="303">
        <f>'2026 Sum_Fall Order Form V9'!$Q$23</f>
        <v>0</v>
      </c>
      <c r="H496" s="303">
        <f>'2026 Sum_Fall Order Form V9'!$Q$23</f>
        <v>0</v>
      </c>
      <c r="I496" s="304">
        <f>'2026 Sum_Fall Order Form V9'!$R$343</f>
        <v>0</v>
      </c>
      <c r="K496" s="303">
        <f>'2026 Sum_Fall Order Form V9'!$T$23</f>
        <v>0</v>
      </c>
      <c r="L496" s="303">
        <f>'2026 Sum_Fall Order Form V9'!$T$23</f>
        <v>0</v>
      </c>
      <c r="M496" s="304">
        <f>'2026 Sum_Fall Order Form V9'!$U$343</f>
        <v>0</v>
      </c>
      <c r="O496" s="303">
        <f>'2026 Sum_Fall Order Form V9'!$W$23</f>
        <v>0</v>
      </c>
      <c r="P496" s="303">
        <f>'2026 Sum_Fall Order Form V9'!$W$23</f>
        <v>0</v>
      </c>
      <c r="Q496" s="304">
        <f>'2026 Sum_Fall Order Form V9'!$X$343</f>
        <v>0</v>
      </c>
      <c r="S496" s="303">
        <f>'2026 Sum_Fall Order Form V9'!$Z$23</f>
        <v>0</v>
      </c>
      <c r="T496" s="303">
        <f>'2026 Sum_Fall Order Form V9'!$Z$23</f>
        <v>0</v>
      </c>
      <c r="U496" s="304">
        <f>'2026 Sum_Fall Order Form V9'!$AA$343</f>
        <v>0</v>
      </c>
      <c r="W496" s="305"/>
      <c r="X496" s="305"/>
      <c r="Z496" s="304"/>
    </row>
    <row r="497" spans="1:26">
      <c r="A497" s="304"/>
      <c r="M497" s="304"/>
      <c r="Q497" s="304"/>
      <c r="U497" s="304"/>
      <c r="W497" s="305"/>
      <c r="X497" s="305"/>
      <c r="Z497" s="302"/>
    </row>
    <row r="498" spans="1:26">
      <c r="A498" s="304"/>
      <c r="M498" s="304"/>
      <c r="Q498" s="304"/>
      <c r="U498" s="304"/>
      <c r="W498" s="305"/>
      <c r="X498" s="305"/>
      <c r="Z498" s="302"/>
    </row>
    <row r="499" spans="1:26">
      <c r="A499" s="304"/>
      <c r="M499" s="304"/>
      <c r="Q499" s="304"/>
      <c r="U499" s="304"/>
      <c r="W499" s="305"/>
      <c r="X499" s="305"/>
      <c r="Z499" s="302"/>
    </row>
    <row r="500" spans="1:26">
      <c r="A500" s="304"/>
      <c r="M500" s="304"/>
      <c r="Q500" s="304"/>
      <c r="U500" s="304"/>
      <c r="W500" s="305"/>
      <c r="X500" s="305"/>
      <c r="Z500" s="302"/>
    </row>
    <row r="501" spans="1:26">
      <c r="A501" s="304"/>
      <c r="M501" s="304"/>
      <c r="Q501" s="304"/>
      <c r="U501" s="304"/>
      <c r="W501" s="305"/>
      <c r="X501" s="305"/>
      <c r="Z501" s="302"/>
    </row>
    <row r="502" spans="1:26">
      <c r="A502" s="304"/>
      <c r="M502" s="304"/>
      <c r="Q502" s="304"/>
      <c r="U502" s="304"/>
      <c r="W502" s="305"/>
      <c r="X502" s="305"/>
      <c r="Z502" s="302"/>
    </row>
    <row r="503" spans="1:26">
      <c r="A503" s="304"/>
      <c r="M503" s="304"/>
      <c r="Q503" s="304"/>
      <c r="U503" s="304"/>
      <c r="W503" s="305"/>
      <c r="X503" s="305"/>
      <c r="Z503" s="302"/>
    </row>
    <row r="504" spans="1:26">
      <c r="A504" s="304"/>
      <c r="M504" s="304"/>
      <c r="Q504" s="304"/>
      <c r="U504" s="304"/>
      <c r="W504" s="305"/>
      <c r="X504" s="305"/>
      <c r="Z504" s="302"/>
    </row>
    <row r="505" spans="1:26">
      <c r="A505" s="304"/>
      <c r="M505" s="304"/>
      <c r="Q505" s="304"/>
      <c r="U505" s="304"/>
      <c r="W505" s="305"/>
      <c r="X505" s="305"/>
      <c r="Z505" s="302"/>
    </row>
    <row r="506" spans="1:26">
      <c r="A506" s="304"/>
      <c r="M506" s="304"/>
      <c r="Q506" s="304"/>
      <c r="U506" s="304"/>
      <c r="W506" s="305"/>
      <c r="X506" s="305"/>
      <c r="Z506" s="302"/>
    </row>
    <row r="507" spans="1:26">
      <c r="A507" s="304"/>
      <c r="M507" s="304"/>
      <c r="Q507" s="304"/>
      <c r="U507" s="304"/>
      <c r="W507" s="305"/>
      <c r="X507" s="305"/>
      <c r="Z507" s="302"/>
    </row>
    <row r="508" spans="1:26">
      <c r="A508" s="304"/>
      <c r="M508" s="304"/>
      <c r="Q508" s="304"/>
      <c r="U508" s="304"/>
      <c r="W508" s="305"/>
      <c r="X508" s="305"/>
      <c r="Z508" s="302"/>
    </row>
    <row r="509" spans="1:26">
      <c r="A509" s="304"/>
      <c r="M509" s="304"/>
      <c r="Q509" s="304"/>
      <c r="U509" s="304"/>
      <c r="W509" s="305"/>
      <c r="X509" s="305"/>
      <c r="Z509" s="302"/>
    </row>
    <row r="510" spans="1:26">
      <c r="A510" s="304"/>
      <c r="M510" s="304"/>
      <c r="Q510" s="304"/>
      <c r="U510" s="304"/>
      <c r="W510" s="305"/>
      <c r="X510" s="305"/>
      <c r="Z510" s="302"/>
    </row>
    <row r="511" spans="1:26">
      <c r="A511" s="304"/>
      <c r="M511" s="304"/>
      <c r="Q511" s="304"/>
      <c r="U511" s="304"/>
      <c r="W511" s="305"/>
      <c r="X511" s="305"/>
      <c r="Z511" s="302"/>
    </row>
    <row r="512" spans="1:26">
      <c r="A512" s="304"/>
      <c r="M512" s="304"/>
      <c r="Q512" s="304"/>
      <c r="U512" s="304"/>
      <c r="W512" s="305"/>
      <c r="X512" s="305"/>
      <c r="Z512" s="302"/>
    </row>
    <row r="513" spans="1:26">
      <c r="A513" s="304"/>
      <c r="M513" s="304"/>
      <c r="Q513" s="304"/>
      <c r="U513" s="304"/>
      <c r="W513" s="305"/>
      <c r="X513" s="305"/>
      <c r="Z513" s="302"/>
    </row>
    <row r="514" spans="1:26">
      <c r="A514" s="304"/>
      <c r="M514" s="304"/>
      <c r="Q514" s="304"/>
      <c r="U514" s="304"/>
      <c r="W514" s="305"/>
      <c r="X514" s="305"/>
      <c r="Z514" s="302"/>
    </row>
    <row r="515" spans="1:26">
      <c r="A515" s="304"/>
      <c r="M515" s="304"/>
      <c r="Q515" s="304"/>
      <c r="U515" s="304"/>
      <c r="W515" s="305"/>
      <c r="X515" s="305"/>
      <c r="Z515" s="302"/>
    </row>
    <row r="516" spans="1:26">
      <c r="A516" s="304"/>
      <c r="M516" s="304"/>
      <c r="Q516" s="304"/>
      <c r="U516" s="304"/>
      <c r="W516" s="305"/>
      <c r="X516" s="305"/>
      <c r="Z516" s="302"/>
    </row>
    <row r="517" spans="1:26">
      <c r="A517" s="304"/>
      <c r="M517" s="304"/>
      <c r="Q517" s="304"/>
      <c r="U517" s="304"/>
      <c r="W517" s="305"/>
      <c r="X517" s="305"/>
      <c r="Z517" s="302"/>
    </row>
    <row r="518" spans="1:26">
      <c r="A518" s="304"/>
      <c r="M518" s="304"/>
      <c r="Q518" s="304"/>
      <c r="U518" s="304"/>
      <c r="W518" s="305"/>
      <c r="X518" s="305"/>
      <c r="Y518" s="309"/>
      <c r="Z518" s="302"/>
    </row>
    <row r="519" spans="1:26">
      <c r="A519" s="304"/>
      <c r="M519" s="304"/>
      <c r="Q519" s="304"/>
      <c r="U519" s="304"/>
      <c r="W519" s="305"/>
      <c r="X519" s="305"/>
      <c r="Z519" s="302"/>
    </row>
    <row r="520" spans="1:26">
      <c r="A520" s="304"/>
      <c r="M520" s="304"/>
      <c r="Q520" s="304"/>
      <c r="U520" s="304"/>
      <c r="W520" s="305"/>
      <c r="X520" s="305"/>
      <c r="Z520" s="302"/>
    </row>
    <row r="521" spans="1:26">
      <c r="A521" s="304"/>
      <c r="M521" s="304"/>
      <c r="Q521" s="304"/>
      <c r="U521" s="304"/>
      <c r="W521" s="305"/>
      <c r="X521" s="305"/>
      <c r="Z521" s="302"/>
    </row>
    <row r="522" spans="1:26">
      <c r="A522" s="304"/>
      <c r="M522" s="304"/>
      <c r="Q522" s="304"/>
      <c r="U522" s="304"/>
      <c r="W522" s="305"/>
      <c r="X522" s="305"/>
      <c r="Z522" s="302"/>
    </row>
    <row r="523" spans="1:26">
      <c r="A523" s="304"/>
      <c r="M523" s="304"/>
      <c r="Q523" s="304"/>
      <c r="U523" s="304"/>
      <c r="W523" s="305"/>
      <c r="X523" s="305"/>
      <c r="Z523" s="302"/>
    </row>
    <row r="524" spans="1:26">
      <c r="A524" s="304"/>
      <c r="M524" s="304"/>
      <c r="Q524" s="304"/>
      <c r="U524" s="304"/>
      <c r="W524" s="305"/>
      <c r="X524" s="305"/>
      <c r="Z524" s="302"/>
    </row>
    <row r="525" spans="1:26">
      <c r="A525" s="304"/>
      <c r="M525" s="304"/>
      <c r="Q525" s="304"/>
      <c r="U525" s="304"/>
      <c r="W525" s="305"/>
      <c r="X525" s="305"/>
      <c r="Z525" s="302"/>
    </row>
    <row r="526" spans="1:26">
      <c r="A526" s="304"/>
      <c r="M526" s="304"/>
      <c r="Q526" s="304"/>
      <c r="U526" s="304"/>
      <c r="W526" s="305"/>
      <c r="X526" s="305"/>
      <c r="Z526" s="302"/>
    </row>
    <row r="527" spans="1:26">
      <c r="A527" s="304"/>
      <c r="M527" s="304"/>
      <c r="Q527" s="304"/>
      <c r="U527" s="304"/>
      <c r="W527" s="305"/>
      <c r="X527" s="305"/>
      <c r="Z527" s="302"/>
    </row>
    <row r="528" spans="1:26">
      <c r="A528" s="304"/>
      <c r="M528" s="304"/>
      <c r="Q528" s="304"/>
      <c r="U528" s="304"/>
      <c r="W528" s="305"/>
      <c r="X528" s="305"/>
      <c r="Z528" s="302"/>
    </row>
    <row r="529" spans="1:26">
      <c r="A529" s="304"/>
      <c r="M529" s="304"/>
      <c r="Q529" s="304"/>
      <c r="U529" s="304"/>
      <c r="W529" s="305"/>
      <c r="X529" s="305"/>
      <c r="Z529" s="302"/>
    </row>
    <row r="530" spans="1:26">
      <c r="A530" s="304"/>
      <c r="M530" s="304"/>
      <c r="Q530" s="304"/>
      <c r="U530" s="304"/>
      <c r="W530" s="305"/>
      <c r="X530" s="305"/>
      <c r="Z530" s="302"/>
    </row>
    <row r="531" spans="1:26">
      <c r="A531" s="304"/>
      <c r="M531" s="304"/>
      <c r="Q531" s="304"/>
      <c r="U531" s="304"/>
      <c r="W531" s="305"/>
      <c r="X531" s="305"/>
      <c r="Z531" s="302"/>
    </row>
    <row r="532" spans="1:26">
      <c r="A532" s="304"/>
      <c r="M532" s="304"/>
      <c r="Q532" s="304"/>
      <c r="U532" s="304"/>
      <c r="W532" s="305"/>
      <c r="X532" s="305"/>
      <c r="Z532" s="302"/>
    </row>
    <row r="533" spans="1:26">
      <c r="A533" s="304"/>
      <c r="M533" s="304"/>
      <c r="Q533" s="304"/>
      <c r="U533" s="304"/>
      <c r="W533" s="305"/>
      <c r="X533" s="305"/>
      <c r="Z533" s="302"/>
    </row>
    <row r="534" spans="1:26">
      <c r="A534" s="304"/>
      <c r="M534" s="304"/>
      <c r="Q534" s="304"/>
      <c r="U534" s="304"/>
      <c r="W534" s="305"/>
      <c r="X534" s="305"/>
      <c r="Z534" s="302"/>
    </row>
    <row r="535" spans="1:26">
      <c r="A535" s="304"/>
      <c r="M535" s="304"/>
      <c r="Q535" s="304"/>
      <c r="U535" s="304"/>
      <c r="W535" s="305"/>
      <c r="X535" s="305"/>
      <c r="Z535" s="302"/>
    </row>
    <row r="536" spans="1:26">
      <c r="A536" s="304"/>
      <c r="M536" s="304"/>
      <c r="Q536" s="304"/>
      <c r="U536" s="304"/>
      <c r="W536" s="305"/>
      <c r="X536" s="305"/>
      <c r="Z536" s="302"/>
    </row>
    <row r="537" spans="1:26">
      <c r="A537" s="304"/>
      <c r="M537" s="304"/>
      <c r="Q537" s="304"/>
      <c r="U537" s="304"/>
      <c r="W537" s="305"/>
      <c r="X537" s="305"/>
      <c r="Z537" s="302"/>
    </row>
    <row r="538" spans="1:26">
      <c r="A538" s="304"/>
      <c r="M538" s="304"/>
      <c r="Q538" s="304"/>
      <c r="U538" s="304"/>
      <c r="W538" s="305"/>
      <c r="X538" s="305"/>
      <c r="Z538" s="302"/>
    </row>
    <row r="539" spans="1:26">
      <c r="A539" s="304"/>
      <c r="M539" s="304"/>
      <c r="Q539" s="304"/>
      <c r="U539" s="304"/>
      <c r="W539" s="305"/>
      <c r="X539" s="305"/>
      <c r="Z539" s="302"/>
    </row>
    <row r="540" spans="1:26">
      <c r="A540" s="304"/>
      <c r="M540" s="304"/>
      <c r="Q540" s="304"/>
      <c r="U540" s="304"/>
      <c r="W540" s="305"/>
      <c r="X540" s="305"/>
      <c r="Z540" s="302"/>
    </row>
    <row r="541" spans="1:26">
      <c r="A541" s="304"/>
      <c r="M541" s="304"/>
      <c r="Q541" s="304"/>
      <c r="U541" s="304"/>
      <c r="W541" s="305"/>
      <c r="X541" s="305"/>
      <c r="Z541" s="302"/>
    </row>
    <row r="542" spans="1:26">
      <c r="A542" s="304"/>
      <c r="M542" s="304"/>
      <c r="Q542" s="304"/>
      <c r="U542" s="304"/>
      <c r="W542" s="305"/>
      <c r="X542" s="305"/>
      <c r="Z542" s="302"/>
    </row>
    <row r="543" spans="1:26">
      <c r="A543" s="304"/>
      <c r="M543" s="304"/>
      <c r="Q543" s="304"/>
      <c r="U543" s="304"/>
      <c r="W543" s="305"/>
      <c r="X543" s="305"/>
      <c r="Z543" s="302"/>
    </row>
    <row r="544" spans="1:26">
      <c r="A544" s="304"/>
      <c r="M544" s="304"/>
      <c r="Q544" s="304"/>
      <c r="U544" s="304"/>
      <c r="W544" s="305"/>
      <c r="X544" s="305"/>
      <c r="Z544" s="302"/>
    </row>
    <row r="545" spans="1:26">
      <c r="A545" s="304"/>
      <c r="M545" s="304"/>
      <c r="Q545" s="304"/>
      <c r="U545" s="304"/>
      <c r="W545" s="305"/>
      <c r="X545" s="305"/>
      <c r="Z545" s="302"/>
    </row>
    <row r="546" spans="1:26">
      <c r="A546" s="304"/>
      <c r="M546" s="304"/>
      <c r="Q546" s="304"/>
      <c r="U546" s="304"/>
      <c r="W546" s="305"/>
      <c r="X546" s="305"/>
      <c r="Z546" s="302"/>
    </row>
    <row r="547" spans="1:26">
      <c r="A547" s="304"/>
      <c r="M547" s="304"/>
      <c r="Q547" s="304"/>
      <c r="U547" s="304"/>
      <c r="W547" s="305"/>
      <c r="X547" s="305"/>
      <c r="Z547" s="302"/>
    </row>
    <row r="548" spans="1:26">
      <c r="A548" s="304"/>
      <c r="M548" s="304"/>
      <c r="Q548" s="304"/>
      <c r="U548" s="304"/>
      <c r="W548" s="305"/>
      <c r="X548" s="305"/>
      <c r="Z548" s="302"/>
    </row>
    <row r="549" spans="1:26">
      <c r="A549" s="304"/>
      <c r="M549" s="304"/>
      <c r="Q549" s="304"/>
      <c r="U549" s="304"/>
      <c r="W549" s="305"/>
      <c r="X549" s="305"/>
      <c r="Z549" s="302"/>
    </row>
    <row r="550" spans="1:26">
      <c r="A550" s="304"/>
      <c r="M550" s="304"/>
      <c r="Q550" s="304"/>
      <c r="U550" s="304"/>
      <c r="W550" s="305"/>
      <c r="X550" s="305"/>
      <c r="Z550" s="302"/>
    </row>
    <row r="551" spans="1:26">
      <c r="A551" s="304"/>
      <c r="M551" s="304"/>
      <c r="Q551" s="304"/>
      <c r="U551" s="304"/>
      <c r="W551" s="305"/>
      <c r="X551" s="305"/>
      <c r="Z551" s="302"/>
    </row>
    <row r="552" spans="1:26">
      <c r="A552" s="304"/>
      <c r="M552" s="304"/>
      <c r="Q552" s="304"/>
      <c r="U552" s="304"/>
      <c r="W552" s="305"/>
      <c r="X552" s="305"/>
      <c r="Z552" s="302"/>
    </row>
    <row r="553" spans="1:26">
      <c r="A553" s="304"/>
      <c r="M553" s="304"/>
      <c r="Q553" s="304"/>
      <c r="U553" s="304"/>
      <c r="W553" s="305"/>
      <c r="X553" s="305"/>
      <c r="Z553" s="302"/>
    </row>
    <row r="554" spans="1:26">
      <c r="A554" s="304"/>
      <c r="M554" s="304"/>
      <c r="Q554" s="304"/>
      <c r="U554" s="304"/>
      <c r="W554" s="305"/>
      <c r="X554" s="305"/>
      <c r="Z554" s="302"/>
    </row>
    <row r="555" spans="1:26">
      <c r="A555" s="304"/>
      <c r="M555" s="304"/>
      <c r="Q555" s="304"/>
      <c r="U555" s="304"/>
      <c r="W555" s="305"/>
      <c r="X555" s="305"/>
      <c r="Z555" s="302"/>
    </row>
    <row r="556" spans="1:26">
      <c r="A556" s="304"/>
      <c r="M556" s="304"/>
      <c r="Q556" s="304"/>
      <c r="U556" s="304"/>
      <c r="W556" s="305"/>
      <c r="X556" s="305"/>
      <c r="Z556" s="302"/>
    </row>
    <row r="557" spans="1:26">
      <c r="A557" s="304"/>
      <c r="M557" s="304"/>
      <c r="Q557" s="304"/>
      <c r="U557" s="304"/>
      <c r="W557" s="305"/>
      <c r="X557" s="305"/>
      <c r="Z557" s="302"/>
    </row>
    <row r="558" spans="1:26">
      <c r="A558" s="304"/>
      <c r="M558" s="304"/>
      <c r="Q558" s="304"/>
      <c r="U558" s="304"/>
      <c r="W558" s="305"/>
      <c r="X558" s="305"/>
      <c r="Z558" s="302"/>
    </row>
    <row r="559" spans="1:26">
      <c r="A559" s="304"/>
      <c r="M559" s="304"/>
      <c r="Q559" s="304"/>
      <c r="U559" s="304"/>
      <c r="W559" s="305"/>
      <c r="X559" s="305"/>
      <c r="Z559" s="302"/>
    </row>
    <row r="560" spans="1:26">
      <c r="A560" s="304"/>
      <c r="M560" s="304"/>
      <c r="Q560" s="304"/>
      <c r="U560" s="304"/>
      <c r="W560" s="305"/>
      <c r="X560" s="305"/>
      <c r="Z560" s="302"/>
    </row>
    <row r="561" spans="1:26">
      <c r="A561" s="304"/>
      <c r="M561" s="304"/>
      <c r="Q561" s="304"/>
      <c r="U561" s="304"/>
      <c r="W561" s="305"/>
      <c r="X561" s="305"/>
      <c r="Z561" s="302"/>
    </row>
    <row r="562" spans="1:26">
      <c r="A562" s="304"/>
      <c r="M562" s="304"/>
      <c r="Q562" s="304"/>
      <c r="U562" s="304"/>
      <c r="W562" s="305"/>
      <c r="X562" s="305"/>
      <c r="Z562" s="302"/>
    </row>
    <row r="563" spans="1:26">
      <c r="A563" s="304"/>
      <c r="M563" s="304"/>
      <c r="Q563" s="304"/>
      <c r="U563" s="304"/>
      <c r="W563" s="305"/>
      <c r="X563" s="305"/>
      <c r="Z563" s="302"/>
    </row>
    <row r="564" spans="1:26">
      <c r="A564" s="304"/>
      <c r="M564" s="304"/>
      <c r="Q564" s="304"/>
      <c r="U564" s="304"/>
      <c r="W564" s="305"/>
      <c r="X564" s="305"/>
      <c r="Z564" s="302"/>
    </row>
    <row r="565" spans="1:26">
      <c r="A565" s="304"/>
      <c r="M565" s="304"/>
      <c r="Q565" s="304"/>
      <c r="U565" s="304"/>
      <c r="W565" s="305"/>
      <c r="X565" s="305"/>
      <c r="Z565" s="302"/>
    </row>
    <row r="566" spans="1:26">
      <c r="A566" s="304"/>
      <c r="M566" s="304"/>
      <c r="Q566" s="304"/>
      <c r="U566" s="304"/>
      <c r="W566" s="305"/>
      <c r="X566" s="305"/>
      <c r="Z566" s="302"/>
    </row>
    <row r="567" spans="1:26">
      <c r="A567" s="304"/>
      <c r="M567" s="304"/>
      <c r="Q567" s="304"/>
      <c r="U567" s="304"/>
      <c r="W567" s="305"/>
      <c r="X567" s="305"/>
      <c r="Z567" s="302"/>
    </row>
    <row r="568" spans="1:26">
      <c r="A568" s="304"/>
      <c r="M568" s="304"/>
      <c r="Q568" s="304"/>
      <c r="U568" s="304"/>
      <c r="W568" s="305"/>
      <c r="X568" s="305"/>
      <c r="Z568" s="302"/>
    </row>
    <row r="569" spans="1:26">
      <c r="A569" s="304"/>
      <c r="M569" s="304"/>
      <c r="Q569" s="304"/>
      <c r="U569" s="304"/>
      <c r="W569" s="305"/>
      <c r="X569" s="305"/>
      <c r="Z569" s="302"/>
    </row>
    <row r="570" spans="1:26">
      <c r="A570" s="304"/>
      <c r="M570" s="304"/>
      <c r="Q570" s="304"/>
      <c r="U570" s="304"/>
      <c r="W570" s="305"/>
      <c r="X570" s="305"/>
      <c r="Z570" s="302"/>
    </row>
    <row r="571" spans="1:26">
      <c r="A571" s="304"/>
      <c r="M571" s="304"/>
      <c r="Q571" s="304"/>
      <c r="U571" s="304"/>
      <c r="W571" s="305"/>
      <c r="X571" s="305"/>
      <c r="Z571" s="302"/>
    </row>
    <row r="572" spans="1:26">
      <c r="A572" s="304"/>
      <c r="M572" s="304"/>
      <c r="Q572" s="304"/>
      <c r="U572" s="304"/>
      <c r="W572" s="305"/>
      <c r="X572" s="305"/>
      <c r="Z572" s="302"/>
    </row>
    <row r="573" spans="1:26">
      <c r="A573" s="304"/>
      <c r="M573" s="304"/>
      <c r="Q573" s="304"/>
      <c r="U573" s="304"/>
      <c r="W573" s="305"/>
      <c r="X573" s="305"/>
      <c r="Z573" s="302"/>
    </row>
    <row r="574" spans="1:26">
      <c r="A574" s="304"/>
      <c r="M574" s="304"/>
      <c r="Q574" s="304"/>
      <c r="U574" s="304"/>
      <c r="W574" s="305"/>
      <c r="X574" s="305"/>
      <c r="Z574" s="302"/>
    </row>
    <row r="575" spans="1:26">
      <c r="A575" s="304"/>
      <c r="M575" s="304"/>
      <c r="Q575" s="304"/>
      <c r="U575" s="304"/>
      <c r="W575" s="305"/>
      <c r="X575" s="305"/>
      <c r="Z575" s="302"/>
    </row>
    <row r="576" spans="1:26">
      <c r="A576" s="304"/>
      <c r="M576" s="304"/>
      <c r="Q576" s="304"/>
      <c r="U576" s="304"/>
      <c r="W576" s="305"/>
      <c r="X576" s="305"/>
      <c r="Z576" s="302"/>
    </row>
    <row r="577" spans="1:26">
      <c r="A577" s="304"/>
      <c r="M577" s="304"/>
      <c r="Q577" s="304"/>
      <c r="U577" s="304"/>
      <c r="W577" s="305"/>
      <c r="X577" s="305"/>
      <c r="Z577" s="302"/>
    </row>
    <row r="578" spans="1:26">
      <c r="A578" s="304"/>
      <c r="M578" s="304"/>
      <c r="Q578" s="304"/>
      <c r="U578" s="304"/>
      <c r="W578" s="305"/>
      <c r="X578" s="305"/>
      <c r="Z578" s="302"/>
    </row>
    <row r="579" spans="1:26">
      <c r="A579" s="304"/>
      <c r="M579" s="304"/>
      <c r="Q579" s="304"/>
      <c r="U579" s="304"/>
      <c r="W579" s="305"/>
      <c r="X579" s="305"/>
      <c r="Z579" s="302"/>
    </row>
    <row r="580" spans="1:26">
      <c r="A580" s="304"/>
      <c r="M580" s="304"/>
      <c r="Q580" s="304"/>
      <c r="U580" s="304"/>
      <c r="W580" s="305"/>
      <c r="X580" s="305"/>
      <c r="Z580" s="302"/>
    </row>
    <row r="581" spans="1:26">
      <c r="A581" s="304"/>
      <c r="M581" s="304"/>
      <c r="Q581" s="304"/>
      <c r="U581" s="304"/>
      <c r="W581" s="305"/>
      <c r="X581" s="305"/>
      <c r="Z581" s="302"/>
    </row>
    <row r="582" spans="1:26">
      <c r="A582" s="304"/>
      <c r="M582" s="304"/>
      <c r="Q582" s="304"/>
      <c r="U582" s="304"/>
      <c r="W582" s="305"/>
      <c r="X582" s="305"/>
      <c r="Z582" s="302"/>
    </row>
    <row r="583" spans="1:26">
      <c r="A583" s="304"/>
      <c r="M583" s="304"/>
      <c r="Q583" s="304"/>
      <c r="U583" s="304"/>
      <c r="W583" s="305"/>
      <c r="X583" s="305"/>
      <c r="Z583" s="302"/>
    </row>
    <row r="584" spans="1:26">
      <c r="A584" s="304"/>
      <c r="M584" s="304"/>
      <c r="Q584" s="304"/>
      <c r="U584" s="304"/>
      <c r="W584" s="305"/>
      <c r="X584" s="305"/>
      <c r="Z584" s="302"/>
    </row>
    <row r="585" spans="1:26">
      <c r="A585" s="304"/>
      <c r="M585" s="304"/>
      <c r="Q585" s="304"/>
      <c r="U585" s="304"/>
      <c r="W585" s="305"/>
      <c r="X585" s="305"/>
      <c r="Z585" s="302"/>
    </row>
    <row r="586" spans="1:26">
      <c r="A586" s="304"/>
      <c r="M586" s="304"/>
      <c r="Q586" s="304"/>
      <c r="U586" s="304"/>
      <c r="W586" s="305"/>
      <c r="X586" s="305"/>
      <c r="Z586" s="302"/>
    </row>
    <row r="587" spans="1:26">
      <c r="A587" s="304"/>
      <c r="M587" s="304"/>
      <c r="Q587" s="304"/>
      <c r="U587" s="304"/>
      <c r="W587" s="305"/>
      <c r="X587" s="305"/>
      <c r="Z587" s="302"/>
    </row>
    <row r="588" spans="1:26">
      <c r="A588" s="304"/>
      <c r="M588" s="304"/>
      <c r="Q588" s="304"/>
      <c r="U588" s="304"/>
      <c r="W588" s="305"/>
      <c r="X588" s="305"/>
      <c r="Z588" s="302"/>
    </row>
    <row r="589" spans="1:26">
      <c r="A589" s="304"/>
      <c r="M589" s="304"/>
      <c r="Q589" s="304"/>
      <c r="U589" s="304"/>
      <c r="W589" s="305"/>
      <c r="X589" s="305"/>
      <c r="Z589" s="302"/>
    </row>
    <row r="590" spans="1:26">
      <c r="A590" s="304"/>
      <c r="M590" s="304"/>
      <c r="Q590" s="304"/>
      <c r="U590" s="304"/>
      <c r="W590" s="305"/>
      <c r="X590" s="305"/>
      <c r="Z590" s="302"/>
    </row>
    <row r="591" spans="1:26">
      <c r="A591" s="304"/>
      <c r="M591" s="304"/>
      <c r="Q591" s="304"/>
      <c r="U591" s="304"/>
      <c r="W591" s="305"/>
      <c r="X591" s="305"/>
      <c r="Z591" s="302"/>
    </row>
    <row r="592" spans="1:26">
      <c r="A592" s="304"/>
      <c r="M592" s="304"/>
      <c r="Q592" s="304"/>
      <c r="U592" s="304"/>
      <c r="W592" s="305"/>
      <c r="X592" s="305"/>
      <c r="Z592" s="302"/>
    </row>
    <row r="593" spans="1:26">
      <c r="A593" s="304"/>
      <c r="M593" s="304"/>
      <c r="Q593" s="304"/>
      <c r="U593" s="304"/>
      <c r="W593" s="305"/>
      <c r="X593" s="305"/>
      <c r="Z593" s="302"/>
    </row>
    <row r="594" spans="1:26">
      <c r="A594" s="304"/>
      <c r="M594" s="304"/>
      <c r="Q594" s="304"/>
      <c r="U594" s="304"/>
      <c r="W594" s="305"/>
      <c r="X594" s="305"/>
      <c r="Z594" s="302"/>
    </row>
    <row r="595" spans="1:26">
      <c r="A595" s="304"/>
      <c r="M595" s="304"/>
      <c r="Q595" s="304"/>
      <c r="U595" s="304"/>
      <c r="W595" s="305"/>
      <c r="X595" s="305"/>
      <c r="Z595" s="302"/>
    </row>
    <row r="596" spans="1:26">
      <c r="A596" s="304"/>
      <c r="M596" s="304"/>
      <c r="Q596" s="304"/>
      <c r="U596" s="304"/>
      <c r="W596" s="305"/>
      <c r="X596" s="305"/>
      <c r="Z596" s="302"/>
    </row>
    <row r="597" spans="1:26">
      <c r="A597" s="304"/>
      <c r="M597" s="304"/>
      <c r="Q597" s="304"/>
      <c r="U597" s="304"/>
      <c r="W597" s="305"/>
      <c r="X597" s="305"/>
      <c r="Z597" s="302"/>
    </row>
    <row r="598" spans="1:26">
      <c r="A598" s="304"/>
      <c r="M598" s="304"/>
      <c r="Q598" s="304"/>
      <c r="U598" s="304"/>
      <c r="W598" s="305"/>
      <c r="X598" s="305"/>
      <c r="Z598" s="302"/>
    </row>
    <row r="599" spans="1:26">
      <c r="A599" s="304"/>
      <c r="M599" s="304"/>
      <c r="Q599" s="304"/>
      <c r="U599" s="304"/>
      <c r="W599" s="305"/>
      <c r="X599" s="305"/>
      <c r="Z599" s="302"/>
    </row>
    <row r="600" spans="1:26">
      <c r="A600" s="304"/>
      <c r="M600" s="304"/>
      <c r="Q600" s="304"/>
      <c r="U600" s="304"/>
      <c r="W600" s="305"/>
      <c r="X600" s="305"/>
      <c r="Z600" s="302"/>
    </row>
    <row r="601" spans="1:26">
      <c r="A601" s="304"/>
      <c r="M601" s="304"/>
      <c r="Q601" s="304"/>
      <c r="U601" s="304"/>
      <c r="W601" s="305"/>
      <c r="X601" s="305"/>
      <c r="Z601" s="302"/>
    </row>
    <row r="602" spans="1:26">
      <c r="A602" s="304"/>
      <c r="M602" s="304"/>
      <c r="Q602" s="304"/>
      <c r="U602" s="304"/>
      <c r="W602" s="305"/>
      <c r="X602" s="305"/>
      <c r="Z602" s="302"/>
    </row>
    <row r="603" spans="1:26">
      <c r="A603" s="304"/>
      <c r="M603" s="304"/>
      <c r="Q603" s="304"/>
      <c r="U603" s="304"/>
      <c r="W603" s="305"/>
      <c r="X603" s="305"/>
      <c r="Z603" s="302"/>
    </row>
    <row r="604" spans="1:26">
      <c r="A604" s="304"/>
      <c r="M604" s="304"/>
      <c r="Q604" s="304"/>
      <c r="U604" s="304"/>
      <c r="W604" s="305"/>
      <c r="X604" s="305"/>
      <c r="Z604" s="302"/>
    </row>
    <row r="605" spans="1:26">
      <c r="A605" s="304"/>
      <c r="M605" s="304"/>
      <c r="Q605" s="304"/>
      <c r="U605" s="304"/>
      <c r="W605" s="305"/>
      <c r="X605" s="305"/>
      <c r="Z605" s="302"/>
    </row>
    <row r="606" spans="1:26">
      <c r="A606" s="304"/>
      <c r="M606" s="304"/>
      <c r="Q606" s="304"/>
      <c r="U606" s="304"/>
      <c r="W606" s="305"/>
      <c r="X606" s="305"/>
      <c r="Z606" s="302"/>
    </row>
    <row r="607" spans="1:26">
      <c r="A607" s="304"/>
      <c r="M607" s="304"/>
      <c r="Q607" s="304"/>
      <c r="U607" s="304"/>
      <c r="W607" s="305"/>
      <c r="X607" s="305"/>
      <c r="Z607" s="302"/>
    </row>
    <row r="608" spans="1:26">
      <c r="A608" s="304"/>
      <c r="M608" s="304"/>
      <c r="Q608" s="304"/>
      <c r="U608" s="304"/>
      <c r="W608" s="305"/>
      <c r="X608" s="305"/>
      <c r="Z608" s="302"/>
    </row>
    <row r="609" spans="1:26">
      <c r="A609" s="304"/>
      <c r="M609" s="304"/>
      <c r="Q609" s="304"/>
      <c r="U609" s="304"/>
      <c r="W609" s="305"/>
      <c r="X609" s="305"/>
      <c r="Z609" s="302"/>
    </row>
    <row r="610" spans="1:26">
      <c r="A610" s="304"/>
      <c r="M610" s="304"/>
      <c r="Q610" s="304"/>
      <c r="U610" s="304"/>
      <c r="W610" s="305"/>
      <c r="X610" s="305"/>
      <c r="Z610" s="302"/>
    </row>
    <row r="611" spans="1:26">
      <c r="A611" s="304"/>
      <c r="M611" s="304"/>
      <c r="Q611" s="304"/>
      <c r="U611" s="304"/>
      <c r="W611" s="305"/>
      <c r="X611" s="305"/>
      <c r="Z611" s="302"/>
    </row>
    <row r="612" spans="1:26">
      <c r="A612" s="304"/>
      <c r="M612" s="304"/>
      <c r="Q612" s="304"/>
      <c r="U612" s="304"/>
      <c r="W612" s="305"/>
      <c r="X612" s="305"/>
      <c r="Z612" s="302"/>
    </row>
    <row r="613" spans="1:26">
      <c r="A613" s="304"/>
      <c r="M613" s="304"/>
      <c r="Q613" s="304"/>
      <c r="U613" s="304"/>
      <c r="W613" s="305"/>
      <c r="X613" s="305"/>
      <c r="Z613" s="302"/>
    </row>
    <row r="614" spans="1:26">
      <c r="A614" s="304"/>
      <c r="M614" s="304"/>
      <c r="Q614" s="304"/>
      <c r="U614" s="304"/>
      <c r="W614" s="305"/>
      <c r="X614" s="305"/>
      <c r="Z614" s="302"/>
    </row>
    <row r="615" spans="1:26">
      <c r="A615" s="304"/>
      <c r="M615" s="304"/>
      <c r="Q615" s="304"/>
      <c r="U615" s="304"/>
      <c r="W615" s="305"/>
      <c r="X615" s="305"/>
      <c r="Z615" s="302"/>
    </row>
    <row r="616" spans="1:26">
      <c r="A616" s="304"/>
      <c r="M616" s="304"/>
      <c r="Q616" s="304"/>
      <c r="U616" s="304"/>
      <c r="W616" s="305"/>
      <c r="X616" s="305"/>
      <c r="Z616" s="302"/>
    </row>
    <row r="617" spans="1:26">
      <c r="A617" s="304"/>
      <c r="M617" s="304"/>
      <c r="Q617" s="304"/>
      <c r="U617" s="304"/>
      <c r="W617" s="305"/>
      <c r="X617" s="305"/>
      <c r="Z617" s="302"/>
    </row>
    <row r="618" spans="1:26">
      <c r="A618" s="304"/>
      <c r="M618" s="304"/>
      <c r="Q618" s="304"/>
      <c r="U618" s="304"/>
      <c r="W618" s="305"/>
      <c r="X618" s="305"/>
      <c r="Z618" s="302"/>
    </row>
    <row r="619" spans="1:26">
      <c r="A619" s="304"/>
      <c r="M619" s="304"/>
      <c r="Q619" s="304"/>
      <c r="U619" s="304"/>
      <c r="W619" s="305"/>
      <c r="X619" s="305"/>
      <c r="Z619" s="302"/>
    </row>
    <row r="620" spans="1:26">
      <c r="A620" s="304"/>
      <c r="M620" s="304"/>
      <c r="Q620" s="304"/>
      <c r="U620" s="304"/>
      <c r="W620" s="305"/>
      <c r="X620" s="305"/>
      <c r="Z620" s="302"/>
    </row>
    <row r="621" spans="1:26">
      <c r="A621" s="304"/>
      <c r="M621" s="304"/>
      <c r="Q621" s="304"/>
      <c r="U621" s="304"/>
      <c r="W621" s="305"/>
      <c r="X621" s="305"/>
      <c r="Z621" s="302"/>
    </row>
    <row r="622" spans="1:26">
      <c r="A622" s="304"/>
      <c r="M622" s="304"/>
      <c r="Q622" s="304"/>
      <c r="U622" s="304"/>
      <c r="W622" s="305"/>
      <c r="X622" s="305"/>
      <c r="Z622" s="302"/>
    </row>
    <row r="623" spans="1:26">
      <c r="A623" s="304"/>
      <c r="M623" s="304"/>
      <c r="Q623" s="304"/>
      <c r="U623" s="304"/>
      <c r="W623" s="305"/>
      <c r="X623" s="305"/>
      <c r="Z623" s="302"/>
    </row>
    <row r="624" spans="1:26">
      <c r="A624" s="304"/>
      <c r="M624" s="304"/>
      <c r="Q624" s="304"/>
      <c r="U624" s="304"/>
      <c r="W624" s="305"/>
      <c r="X624" s="305"/>
      <c r="Z624" s="302"/>
    </row>
    <row r="625" spans="1:26">
      <c r="A625" s="304"/>
      <c r="M625" s="304"/>
      <c r="Q625" s="304"/>
      <c r="U625" s="304"/>
      <c r="W625" s="305"/>
      <c r="X625" s="305"/>
      <c r="Z625" s="302"/>
    </row>
    <row r="626" spans="1:26">
      <c r="A626" s="304"/>
      <c r="M626" s="304"/>
      <c r="Q626" s="304"/>
      <c r="U626" s="304"/>
      <c r="W626" s="305"/>
      <c r="X626" s="305"/>
      <c r="Z626" s="302"/>
    </row>
    <row r="627" spans="1:26">
      <c r="A627" s="304"/>
      <c r="M627" s="304"/>
      <c r="Q627" s="304"/>
      <c r="U627" s="304"/>
      <c r="W627" s="305"/>
      <c r="X627" s="305"/>
      <c r="Z627" s="302"/>
    </row>
    <row r="628" spans="1:26">
      <c r="A628" s="304"/>
      <c r="M628" s="304"/>
      <c r="Q628" s="304"/>
      <c r="U628" s="304"/>
      <c r="W628" s="305"/>
      <c r="X628" s="305"/>
      <c r="Z628" s="302"/>
    </row>
    <row r="629" spans="1:26">
      <c r="A629" s="304"/>
      <c r="M629" s="304"/>
      <c r="Q629" s="304"/>
      <c r="U629" s="304"/>
      <c r="W629" s="305"/>
      <c r="X629" s="305"/>
      <c r="Z629" s="302"/>
    </row>
    <row r="630" spans="1:26">
      <c r="A630" s="304"/>
      <c r="M630" s="304"/>
      <c r="Q630" s="304"/>
      <c r="U630" s="304"/>
      <c r="W630" s="305"/>
      <c r="X630" s="305"/>
      <c r="Z630" s="302"/>
    </row>
    <row r="631" spans="1:26">
      <c r="A631" s="304"/>
      <c r="M631" s="304"/>
      <c r="Q631" s="304"/>
      <c r="U631" s="304"/>
      <c r="W631" s="305"/>
      <c r="X631" s="305"/>
      <c r="Z631" s="302"/>
    </row>
    <row r="632" spans="1:26">
      <c r="A632" s="304"/>
      <c r="M632" s="304"/>
      <c r="Q632" s="304"/>
      <c r="U632" s="304"/>
      <c r="W632" s="305"/>
      <c r="X632" s="305"/>
      <c r="Z632" s="302"/>
    </row>
    <row r="633" spans="1:26">
      <c r="A633" s="304"/>
      <c r="M633" s="304"/>
      <c r="Q633" s="304"/>
      <c r="U633" s="304"/>
      <c r="W633" s="305"/>
      <c r="X633" s="305"/>
      <c r="Z633" s="302"/>
    </row>
    <row r="634" spans="1:26">
      <c r="A634" s="304"/>
      <c r="M634" s="304"/>
      <c r="Q634" s="304"/>
      <c r="U634" s="304"/>
      <c r="W634" s="305"/>
      <c r="X634" s="305"/>
      <c r="Z634" s="302"/>
    </row>
    <row r="635" spans="1:26">
      <c r="A635" s="304"/>
      <c r="M635" s="304"/>
      <c r="Q635" s="304"/>
      <c r="U635" s="304"/>
      <c r="W635" s="305"/>
      <c r="X635" s="305"/>
      <c r="Z635" s="302"/>
    </row>
    <row r="636" spans="1:26">
      <c r="A636" s="304"/>
      <c r="M636" s="304"/>
      <c r="Q636" s="304"/>
      <c r="U636" s="304"/>
      <c r="W636" s="305"/>
      <c r="X636" s="305"/>
      <c r="Z636" s="302"/>
    </row>
    <row r="637" spans="1:26">
      <c r="A637" s="304"/>
      <c r="M637" s="304"/>
      <c r="Q637" s="304"/>
      <c r="U637" s="304"/>
      <c r="W637" s="305"/>
      <c r="X637" s="305"/>
      <c r="Z637" s="302"/>
    </row>
    <row r="638" spans="1:26">
      <c r="A638" s="304"/>
      <c r="M638" s="304"/>
      <c r="Q638" s="304"/>
      <c r="U638" s="304"/>
      <c r="W638" s="305"/>
      <c r="X638" s="305"/>
      <c r="Z638" s="302"/>
    </row>
    <row r="639" spans="1:26">
      <c r="A639" s="304"/>
      <c r="M639" s="304"/>
      <c r="Q639" s="304"/>
      <c r="U639" s="304"/>
      <c r="W639" s="305"/>
      <c r="X639" s="305"/>
      <c r="Z639" s="302"/>
    </row>
    <row r="640" spans="1:26">
      <c r="A640" s="304"/>
      <c r="M640" s="304"/>
      <c r="Q640" s="304"/>
      <c r="U640" s="304"/>
      <c r="W640" s="305"/>
      <c r="X640" s="305"/>
      <c r="Z640" s="302"/>
    </row>
    <row r="641" spans="1:26">
      <c r="A641" s="304"/>
      <c r="M641" s="304"/>
      <c r="Q641" s="304"/>
      <c r="U641" s="304"/>
      <c r="W641" s="305"/>
      <c r="X641" s="305"/>
      <c r="Z641" s="302"/>
    </row>
    <row r="642" spans="1:26">
      <c r="A642" s="304"/>
      <c r="M642" s="304"/>
      <c r="Q642" s="304"/>
      <c r="U642" s="304"/>
      <c r="W642" s="305"/>
      <c r="X642" s="305"/>
      <c r="Z642" s="302"/>
    </row>
    <row r="643" spans="1:26">
      <c r="A643" s="304"/>
      <c r="M643" s="304"/>
      <c r="Q643" s="304"/>
      <c r="U643" s="304"/>
      <c r="W643" s="305"/>
      <c r="X643" s="305"/>
      <c r="Z643" s="302"/>
    </row>
    <row r="644" spans="1:26">
      <c r="A644" s="304"/>
      <c r="M644" s="304"/>
      <c r="Q644" s="304"/>
      <c r="U644" s="304"/>
      <c r="W644" s="305"/>
      <c r="X644" s="305"/>
      <c r="Z644" s="302"/>
    </row>
    <row r="645" spans="1:26">
      <c r="A645" s="304"/>
      <c r="M645" s="304"/>
      <c r="Q645" s="304"/>
      <c r="U645" s="304"/>
      <c r="W645" s="305"/>
      <c r="X645" s="305"/>
      <c r="Z645" s="302"/>
    </row>
    <row r="646" spans="1:26">
      <c r="A646" s="304"/>
      <c r="M646" s="304"/>
      <c r="Q646" s="304"/>
      <c r="U646" s="304"/>
      <c r="W646" s="305"/>
      <c r="X646" s="305"/>
      <c r="Z646" s="302"/>
    </row>
    <row r="647" spans="1:26">
      <c r="A647" s="304"/>
      <c r="M647" s="304"/>
      <c r="Q647" s="304"/>
      <c r="U647" s="304"/>
      <c r="W647" s="305"/>
      <c r="X647" s="305"/>
      <c r="Z647" s="302"/>
    </row>
    <row r="648" spans="1:26">
      <c r="A648" s="304"/>
      <c r="M648" s="304"/>
      <c r="Q648" s="304"/>
      <c r="U648" s="304"/>
      <c r="W648" s="305"/>
      <c r="X648" s="305"/>
      <c r="Z648" s="302"/>
    </row>
    <row r="649" spans="1:26">
      <c r="A649" s="304"/>
      <c r="M649" s="304"/>
      <c r="Q649" s="304"/>
      <c r="U649" s="304"/>
      <c r="W649" s="305"/>
      <c r="X649" s="305"/>
      <c r="Z649" s="302"/>
    </row>
    <row r="650" spans="1:26">
      <c r="A650" s="304"/>
      <c r="M650" s="304"/>
      <c r="Q650" s="304"/>
      <c r="U650" s="304"/>
      <c r="W650" s="305"/>
      <c r="X650" s="305"/>
      <c r="Z650" s="302"/>
    </row>
    <row r="651" spans="1:26">
      <c r="A651" s="304"/>
      <c r="M651" s="304"/>
      <c r="Q651" s="304"/>
      <c r="U651" s="304"/>
      <c r="W651" s="305"/>
      <c r="X651" s="305"/>
      <c r="Z651" s="302"/>
    </row>
    <row r="652" spans="1:26">
      <c r="A652" s="304"/>
      <c r="M652" s="304"/>
      <c r="Q652" s="304"/>
      <c r="U652" s="304"/>
      <c r="W652" s="305"/>
      <c r="X652" s="305"/>
      <c r="Z652" s="302"/>
    </row>
    <row r="653" spans="1:26">
      <c r="A653" s="304"/>
      <c r="M653" s="304"/>
      <c r="Q653" s="304"/>
      <c r="U653" s="304"/>
      <c r="W653" s="305"/>
      <c r="X653" s="305"/>
      <c r="Z653" s="302"/>
    </row>
    <row r="654" spans="1:26">
      <c r="A654" s="304"/>
      <c r="M654" s="304"/>
      <c r="Q654" s="304"/>
      <c r="U654" s="304"/>
      <c r="W654" s="305"/>
      <c r="X654" s="305"/>
      <c r="Z654" s="302"/>
    </row>
    <row r="655" spans="1:26">
      <c r="A655" s="304"/>
      <c r="M655" s="304"/>
      <c r="Q655" s="304"/>
      <c r="U655" s="304"/>
      <c r="W655" s="305"/>
      <c r="X655" s="305"/>
      <c r="Z655" s="302"/>
    </row>
    <row r="656" spans="1:26">
      <c r="A656" s="304"/>
      <c r="M656" s="304"/>
      <c r="Q656" s="304"/>
      <c r="U656" s="304"/>
      <c r="W656" s="305"/>
      <c r="X656" s="305"/>
      <c r="Z656" s="302"/>
    </row>
    <row r="657" spans="1:26">
      <c r="A657" s="304"/>
      <c r="M657" s="304"/>
      <c r="Q657" s="304"/>
      <c r="U657" s="304"/>
      <c r="W657" s="305"/>
      <c r="X657" s="305"/>
      <c r="Z657" s="302"/>
    </row>
    <row r="658" spans="1:26">
      <c r="A658" s="304"/>
      <c r="M658" s="304"/>
      <c r="Q658" s="304"/>
      <c r="U658" s="304"/>
      <c r="W658" s="305"/>
      <c r="X658" s="305"/>
      <c r="Z658" s="302"/>
    </row>
    <row r="659" spans="1:26">
      <c r="A659" s="304"/>
      <c r="M659" s="304"/>
      <c r="Q659" s="304"/>
      <c r="U659" s="304"/>
      <c r="W659" s="305"/>
      <c r="X659" s="305"/>
      <c r="Z659" s="302"/>
    </row>
    <row r="660" spans="1:26">
      <c r="A660" s="304"/>
      <c r="M660" s="304"/>
      <c r="Q660" s="304"/>
      <c r="U660" s="304"/>
      <c r="W660" s="305"/>
      <c r="X660" s="305"/>
      <c r="Y660" s="306"/>
      <c r="Z660" s="302"/>
    </row>
    <row r="661" spans="1:26">
      <c r="A661" s="304"/>
      <c r="M661" s="304"/>
      <c r="Q661" s="304"/>
      <c r="U661" s="304"/>
      <c r="W661" s="305"/>
      <c r="X661" s="305"/>
      <c r="Z661" s="302"/>
    </row>
    <row r="662" spans="1:26">
      <c r="A662" s="304"/>
      <c r="M662" s="304"/>
      <c r="Q662" s="304"/>
      <c r="U662" s="304"/>
      <c r="W662" s="305"/>
      <c r="X662" s="305"/>
      <c r="Z662" s="302"/>
    </row>
    <row r="663" spans="1:26">
      <c r="A663" s="304"/>
      <c r="M663" s="304"/>
      <c r="Q663" s="304"/>
      <c r="U663" s="304"/>
      <c r="W663" s="305"/>
      <c r="X663" s="305"/>
      <c r="Z663" s="302"/>
    </row>
    <row r="664" spans="1:26">
      <c r="A664" s="304"/>
      <c r="M664" s="304"/>
      <c r="Q664" s="304"/>
      <c r="U664" s="304"/>
      <c r="W664" s="305"/>
      <c r="X664" s="305"/>
      <c r="Z664" s="302"/>
    </row>
    <row r="665" spans="1:26">
      <c r="A665" s="304"/>
      <c r="M665" s="304"/>
      <c r="Q665" s="304"/>
      <c r="U665" s="304"/>
      <c r="W665" s="305"/>
      <c r="X665" s="305"/>
      <c r="Z665" s="302"/>
    </row>
    <row r="666" spans="1:26">
      <c r="A666" s="304"/>
      <c r="M666" s="304"/>
      <c r="Q666" s="304"/>
      <c r="U666" s="304"/>
      <c r="W666" s="305"/>
      <c r="X666" s="305"/>
      <c r="Z666" s="302"/>
    </row>
    <row r="667" spans="1:26">
      <c r="A667" s="304"/>
      <c r="M667" s="304"/>
      <c r="Q667" s="304"/>
      <c r="U667" s="304"/>
      <c r="W667" s="305"/>
      <c r="X667" s="305"/>
      <c r="Z667" s="302"/>
    </row>
    <row r="668" spans="1:26">
      <c r="A668" s="304"/>
      <c r="M668" s="304"/>
      <c r="Q668" s="304"/>
      <c r="U668" s="304"/>
      <c r="W668" s="305"/>
      <c r="X668" s="305"/>
      <c r="Z668" s="302"/>
    </row>
    <row r="669" spans="1:26">
      <c r="A669" s="304"/>
      <c r="M669" s="304"/>
      <c r="Q669" s="304"/>
      <c r="U669" s="304"/>
      <c r="W669" s="305"/>
      <c r="X669" s="305"/>
      <c r="Z669" s="302"/>
    </row>
    <row r="670" spans="1:26">
      <c r="A670" s="304"/>
      <c r="M670" s="304"/>
      <c r="Q670" s="304"/>
      <c r="U670" s="304"/>
      <c r="W670" s="305"/>
      <c r="X670" s="305"/>
      <c r="Z670" s="302"/>
    </row>
    <row r="671" spans="1:26">
      <c r="A671" s="304"/>
      <c r="M671" s="304"/>
      <c r="Q671" s="304"/>
      <c r="U671" s="304"/>
      <c r="W671" s="305"/>
      <c r="X671" s="305"/>
      <c r="Z671" s="302"/>
    </row>
    <row r="672" spans="1:26">
      <c r="A672" s="304"/>
      <c r="M672" s="304"/>
      <c r="Q672" s="304"/>
      <c r="U672" s="304"/>
      <c r="W672" s="305"/>
      <c r="X672" s="305"/>
      <c r="Z672" s="302"/>
    </row>
    <row r="673" spans="1:26">
      <c r="A673" s="304"/>
      <c r="M673" s="304"/>
      <c r="Q673" s="304"/>
      <c r="U673" s="304"/>
      <c r="W673" s="305"/>
      <c r="X673" s="305"/>
      <c r="Z673" s="302"/>
    </row>
    <row r="674" spans="1:26">
      <c r="A674" s="304"/>
      <c r="M674" s="304"/>
      <c r="Q674" s="304"/>
      <c r="U674" s="304"/>
      <c r="W674" s="305"/>
      <c r="X674" s="305"/>
      <c r="Y674" s="308"/>
      <c r="Z674" s="302"/>
    </row>
    <row r="675" spans="1:26">
      <c r="A675" s="304"/>
      <c r="M675" s="304"/>
      <c r="Q675" s="304"/>
      <c r="U675" s="304"/>
      <c r="W675" s="305"/>
      <c r="X675" s="305"/>
      <c r="Z675" s="302"/>
    </row>
    <row r="676" spans="1:26">
      <c r="A676" s="304"/>
      <c r="M676" s="304"/>
      <c r="Q676" s="304"/>
      <c r="U676" s="304"/>
      <c r="W676" s="305"/>
      <c r="X676" s="305"/>
      <c r="Z676" s="302"/>
    </row>
    <row r="677" spans="1:26">
      <c r="A677" s="304"/>
      <c r="M677" s="304"/>
      <c r="Q677" s="304"/>
      <c r="U677" s="304"/>
      <c r="W677" s="305"/>
      <c r="X677" s="305"/>
      <c r="Z677" s="302"/>
    </row>
    <row r="678" spans="1:26">
      <c r="A678" s="304"/>
      <c r="M678" s="304"/>
      <c r="Q678" s="304"/>
      <c r="U678" s="304"/>
      <c r="W678" s="305"/>
      <c r="X678" s="305"/>
      <c r="Z678" s="302"/>
    </row>
    <row r="679" spans="1:26">
      <c r="A679" s="304"/>
      <c r="M679" s="304"/>
      <c r="Q679" s="304"/>
      <c r="U679" s="304"/>
      <c r="W679" s="305"/>
      <c r="X679" s="305"/>
      <c r="Z679" s="302"/>
    </row>
    <row r="680" spans="1:26">
      <c r="A680" s="304"/>
      <c r="M680" s="304"/>
      <c r="Q680" s="304"/>
      <c r="U680" s="304"/>
      <c r="W680" s="305"/>
      <c r="X680" s="305"/>
      <c r="Z680" s="302"/>
    </row>
    <row r="681" spans="1:26">
      <c r="A681" s="304"/>
      <c r="M681" s="304"/>
      <c r="Q681" s="304"/>
      <c r="U681" s="304"/>
      <c r="W681" s="305"/>
      <c r="X681" s="305"/>
      <c r="Z681" s="302"/>
    </row>
    <row r="682" spans="1:26">
      <c r="A682" s="304"/>
      <c r="M682" s="304"/>
      <c r="Q682" s="304"/>
      <c r="U682" s="304"/>
      <c r="W682" s="305"/>
      <c r="X682" s="305"/>
      <c r="Z682" s="302"/>
    </row>
    <row r="683" spans="1:26">
      <c r="A683" s="304"/>
      <c r="M683" s="304"/>
      <c r="Q683" s="304"/>
      <c r="U683" s="304"/>
      <c r="W683" s="305"/>
      <c r="X683" s="305"/>
      <c r="Z683" s="302"/>
    </row>
    <row r="684" spans="1:26">
      <c r="A684" s="304"/>
      <c r="M684" s="304"/>
      <c r="Q684" s="304"/>
      <c r="U684" s="304"/>
      <c r="W684" s="305"/>
      <c r="X684" s="305"/>
      <c r="Z684" s="302"/>
    </row>
    <row r="685" spans="1:26">
      <c r="A685" s="304"/>
      <c r="M685" s="304"/>
      <c r="Q685" s="304"/>
      <c r="U685" s="304"/>
      <c r="W685" s="305"/>
      <c r="X685" s="305"/>
      <c r="Z685" s="302"/>
    </row>
    <row r="686" spans="1:26">
      <c r="A686" s="304"/>
      <c r="M686" s="304"/>
      <c r="Q686" s="304"/>
      <c r="U686" s="304"/>
      <c r="W686" s="305"/>
      <c r="X686" s="305"/>
      <c r="Z686" s="302"/>
    </row>
    <row r="687" spans="1:26">
      <c r="A687" s="304"/>
      <c r="M687" s="304"/>
      <c r="Q687" s="304"/>
      <c r="U687" s="304"/>
      <c r="W687" s="305"/>
      <c r="X687" s="305"/>
      <c r="Z687" s="302"/>
    </row>
    <row r="688" spans="1:26">
      <c r="A688" s="304"/>
      <c r="M688" s="304"/>
      <c r="Q688" s="304"/>
      <c r="U688" s="304"/>
      <c r="W688" s="305"/>
      <c r="X688" s="305"/>
      <c r="Z688" s="302"/>
    </row>
    <row r="689" spans="1:26">
      <c r="A689" s="304"/>
      <c r="M689" s="304"/>
      <c r="Q689" s="304"/>
      <c r="U689" s="304"/>
      <c r="W689" s="305"/>
      <c r="X689" s="305"/>
      <c r="Z689" s="302"/>
    </row>
    <row r="690" spans="1:26">
      <c r="A690" s="304"/>
      <c r="M690" s="304"/>
      <c r="Q690" s="304"/>
      <c r="U690" s="304"/>
      <c r="W690" s="305"/>
      <c r="X690" s="305"/>
      <c r="Z690" s="302"/>
    </row>
    <row r="691" spans="1:26">
      <c r="A691" s="304"/>
      <c r="M691" s="304"/>
      <c r="Q691" s="304"/>
      <c r="U691" s="304"/>
      <c r="W691" s="305"/>
      <c r="X691" s="305"/>
      <c r="Z691" s="302"/>
    </row>
    <row r="692" spans="1:26">
      <c r="A692" s="304"/>
      <c r="M692" s="304"/>
      <c r="Q692" s="304"/>
      <c r="U692" s="304"/>
      <c r="W692" s="305"/>
      <c r="X692" s="305"/>
      <c r="Z692" s="302"/>
    </row>
    <row r="693" spans="1:26">
      <c r="A693" s="304"/>
      <c r="M693" s="304"/>
      <c r="Q693" s="304"/>
      <c r="U693" s="304"/>
      <c r="W693" s="305"/>
      <c r="X693" s="305"/>
      <c r="Z693" s="302"/>
    </row>
    <row r="694" spans="1:26">
      <c r="A694" s="304"/>
      <c r="M694" s="304"/>
      <c r="Q694" s="304"/>
      <c r="U694" s="304"/>
      <c r="W694" s="305"/>
      <c r="X694" s="305"/>
      <c r="Z694" s="302"/>
    </row>
    <row r="695" spans="1:26">
      <c r="A695" s="304"/>
      <c r="M695" s="304"/>
      <c r="Q695" s="304"/>
      <c r="U695" s="304"/>
      <c r="W695" s="305"/>
      <c r="X695" s="305"/>
      <c r="Z695" s="302"/>
    </row>
    <row r="696" spans="1:26">
      <c r="A696" s="304"/>
      <c r="M696" s="304"/>
      <c r="Q696" s="304"/>
      <c r="U696" s="304"/>
      <c r="W696" s="305"/>
      <c r="X696" s="305"/>
      <c r="Z696" s="302"/>
    </row>
    <row r="697" spans="1:26">
      <c r="A697" s="304"/>
      <c r="M697" s="304"/>
      <c r="Q697" s="304"/>
      <c r="U697" s="304"/>
      <c r="W697" s="305"/>
      <c r="X697" s="305"/>
      <c r="Z697" s="302"/>
    </row>
    <row r="698" spans="1:26">
      <c r="A698" s="304"/>
      <c r="M698" s="304"/>
      <c r="Q698" s="304"/>
      <c r="U698" s="304"/>
      <c r="W698" s="305"/>
      <c r="X698" s="305"/>
      <c r="Z698" s="302"/>
    </row>
    <row r="699" spans="1:26">
      <c r="A699" s="304"/>
      <c r="M699" s="304"/>
      <c r="Q699" s="304"/>
      <c r="U699" s="304"/>
      <c r="W699" s="305"/>
      <c r="X699" s="305"/>
      <c r="Z699" s="302"/>
    </row>
    <row r="700" spans="1:26">
      <c r="A700" s="304"/>
      <c r="M700" s="304"/>
      <c r="Q700" s="304"/>
      <c r="U700" s="304"/>
      <c r="W700" s="305"/>
      <c r="X700" s="305"/>
      <c r="Z700" s="302"/>
    </row>
    <row r="701" spans="1:26">
      <c r="A701" s="304"/>
      <c r="M701" s="304"/>
      <c r="Q701" s="304"/>
      <c r="U701" s="304"/>
      <c r="W701" s="305"/>
      <c r="X701" s="305"/>
      <c r="Z701" s="302"/>
    </row>
    <row r="702" spans="1:26">
      <c r="A702" s="304"/>
      <c r="M702" s="304"/>
      <c r="Q702" s="304"/>
      <c r="U702" s="304"/>
      <c r="W702" s="305"/>
      <c r="X702" s="305"/>
      <c r="Z702" s="302"/>
    </row>
    <row r="703" spans="1:26">
      <c r="A703" s="304"/>
      <c r="M703" s="304"/>
      <c r="Q703" s="304"/>
      <c r="U703" s="304"/>
      <c r="W703" s="305"/>
      <c r="X703" s="305"/>
      <c r="Z703" s="302"/>
    </row>
    <row r="704" spans="1:26">
      <c r="A704" s="304"/>
      <c r="M704" s="304"/>
      <c r="Q704" s="304"/>
      <c r="U704" s="304"/>
      <c r="W704" s="305"/>
      <c r="X704" s="305"/>
      <c r="Z704" s="302"/>
    </row>
    <row r="705" spans="1:26">
      <c r="A705" s="304"/>
      <c r="M705" s="304"/>
      <c r="Q705" s="304"/>
      <c r="U705" s="304"/>
      <c r="W705" s="305"/>
      <c r="X705" s="305"/>
      <c r="Z705" s="302"/>
    </row>
    <row r="706" spans="1:26">
      <c r="A706" s="304"/>
      <c r="M706" s="304"/>
      <c r="Q706" s="304"/>
      <c r="U706" s="304"/>
      <c r="W706" s="305"/>
      <c r="X706" s="305"/>
      <c r="Z706" s="302"/>
    </row>
    <row r="707" spans="1:26">
      <c r="A707" s="304"/>
      <c r="M707" s="304"/>
      <c r="Q707" s="304"/>
      <c r="U707" s="304"/>
      <c r="W707" s="305"/>
      <c r="X707" s="305"/>
      <c r="Z707" s="302"/>
    </row>
    <row r="708" spans="1:26">
      <c r="A708" s="304"/>
      <c r="M708" s="304"/>
      <c r="Q708" s="304"/>
      <c r="U708" s="304"/>
      <c r="W708" s="305"/>
      <c r="X708" s="305"/>
      <c r="Z708" s="302"/>
    </row>
    <row r="709" spans="1:26">
      <c r="A709" s="304"/>
      <c r="M709" s="304"/>
      <c r="Q709" s="304"/>
      <c r="U709" s="304"/>
      <c r="W709" s="305"/>
      <c r="X709" s="305"/>
      <c r="Z709" s="302"/>
    </row>
    <row r="710" spans="1:26">
      <c r="A710" s="304"/>
      <c r="M710" s="304"/>
      <c r="Q710" s="304"/>
      <c r="U710" s="304"/>
      <c r="W710" s="305"/>
      <c r="X710" s="305"/>
      <c r="Z710" s="302"/>
    </row>
    <row r="711" spans="1:26">
      <c r="A711" s="304"/>
      <c r="M711" s="304"/>
      <c r="Q711" s="304"/>
      <c r="U711" s="304"/>
      <c r="W711" s="305"/>
      <c r="X711" s="305"/>
      <c r="Z711" s="302"/>
    </row>
    <row r="712" spans="1:26">
      <c r="A712" s="304"/>
      <c r="M712" s="304"/>
      <c r="Q712" s="304"/>
      <c r="U712" s="304"/>
      <c r="W712" s="305"/>
      <c r="X712" s="305"/>
      <c r="Z712" s="302"/>
    </row>
    <row r="713" spans="1:26">
      <c r="A713" s="304"/>
      <c r="M713" s="304"/>
      <c r="Q713" s="304"/>
      <c r="U713" s="304"/>
      <c r="W713" s="305"/>
      <c r="X713" s="305"/>
      <c r="Z713" s="302"/>
    </row>
    <row r="714" spans="1:26">
      <c r="A714" s="304"/>
      <c r="M714" s="304"/>
      <c r="Q714" s="304"/>
      <c r="U714" s="304"/>
      <c r="W714" s="305"/>
      <c r="X714" s="305"/>
      <c r="Z714" s="302"/>
    </row>
    <row r="715" spans="1:26">
      <c r="A715" s="304"/>
      <c r="M715" s="304"/>
      <c r="Q715" s="304"/>
      <c r="U715" s="304"/>
      <c r="W715" s="305"/>
      <c r="X715" s="305"/>
      <c r="Z715" s="302"/>
    </row>
    <row r="716" spans="1:26">
      <c r="A716" s="304"/>
      <c r="M716" s="304"/>
      <c r="Q716" s="304"/>
      <c r="U716" s="304"/>
      <c r="W716" s="305"/>
      <c r="X716" s="305"/>
      <c r="Z716" s="302"/>
    </row>
    <row r="717" spans="1:26">
      <c r="A717" s="304"/>
      <c r="M717" s="304"/>
      <c r="Q717" s="304"/>
      <c r="U717" s="304"/>
      <c r="W717" s="305"/>
      <c r="X717" s="305"/>
      <c r="Z717" s="302"/>
    </row>
    <row r="718" spans="1:26">
      <c r="A718" s="304"/>
      <c r="M718" s="304"/>
      <c r="Q718" s="304"/>
      <c r="U718" s="304"/>
      <c r="W718" s="305"/>
      <c r="X718" s="305"/>
      <c r="Z718" s="302"/>
    </row>
    <row r="719" spans="1:26">
      <c r="A719" s="304"/>
      <c r="M719" s="304"/>
      <c r="Q719" s="304"/>
      <c r="U719" s="304"/>
      <c r="W719" s="305"/>
      <c r="X719" s="305"/>
      <c r="Z719" s="302"/>
    </row>
    <row r="720" spans="1:26">
      <c r="A720" s="304"/>
      <c r="M720" s="304"/>
      <c r="Q720" s="304"/>
      <c r="U720" s="304"/>
      <c r="W720" s="305"/>
      <c r="X720" s="305"/>
      <c r="Z720" s="302"/>
    </row>
    <row r="721" spans="1:26">
      <c r="A721" s="304"/>
      <c r="M721" s="304"/>
      <c r="Q721" s="304"/>
      <c r="U721" s="304"/>
      <c r="W721" s="305"/>
      <c r="X721" s="305"/>
      <c r="Z721" s="302"/>
    </row>
    <row r="722" spans="1:26">
      <c r="A722" s="304"/>
      <c r="M722" s="304"/>
      <c r="Q722" s="304"/>
      <c r="U722" s="304"/>
      <c r="W722" s="305"/>
      <c r="X722" s="305"/>
      <c r="Z722" s="302"/>
    </row>
    <row r="723" spans="1:26">
      <c r="A723" s="304"/>
      <c r="M723" s="304"/>
      <c r="Q723" s="304"/>
      <c r="U723" s="304"/>
      <c r="W723" s="305"/>
      <c r="X723" s="305"/>
      <c r="Z723" s="302"/>
    </row>
    <row r="724" spans="1:26">
      <c r="A724" s="304"/>
      <c r="M724" s="304"/>
      <c r="Q724" s="304"/>
      <c r="U724" s="304"/>
      <c r="W724" s="305"/>
      <c r="X724" s="305"/>
      <c r="Z724" s="302"/>
    </row>
    <row r="725" spans="1:26">
      <c r="A725" s="304"/>
      <c r="M725" s="304"/>
      <c r="Q725" s="304"/>
      <c r="U725" s="304"/>
      <c r="W725" s="305"/>
      <c r="X725" s="305"/>
      <c r="Z725" s="302"/>
    </row>
    <row r="726" spans="1:26">
      <c r="A726" s="304"/>
      <c r="M726" s="304"/>
      <c r="Q726" s="304"/>
      <c r="U726" s="304"/>
      <c r="W726" s="305"/>
      <c r="X726" s="305"/>
      <c r="Z726" s="302"/>
    </row>
    <row r="727" spans="1:26">
      <c r="A727" s="304"/>
      <c r="M727" s="304"/>
      <c r="Q727" s="304"/>
      <c r="U727" s="304"/>
      <c r="W727" s="305"/>
      <c r="X727" s="305"/>
      <c r="Z727" s="302"/>
    </row>
    <row r="728" spans="1:26">
      <c r="A728" s="304"/>
      <c r="M728" s="304"/>
      <c r="Q728" s="304"/>
      <c r="U728" s="304"/>
      <c r="W728" s="305"/>
      <c r="X728" s="305"/>
      <c r="Z728" s="302"/>
    </row>
    <row r="729" spans="1:26">
      <c r="A729" s="304"/>
      <c r="M729" s="304"/>
      <c r="Q729" s="304"/>
      <c r="U729" s="304"/>
      <c r="W729" s="305"/>
      <c r="X729" s="305"/>
      <c r="Z729" s="302"/>
    </row>
    <row r="730" spans="1:26">
      <c r="A730" s="304"/>
      <c r="M730" s="304"/>
      <c r="Q730" s="304"/>
      <c r="U730" s="304"/>
      <c r="W730" s="305"/>
      <c r="X730" s="305"/>
      <c r="Z730" s="302"/>
    </row>
    <row r="731" spans="1:26">
      <c r="A731" s="304"/>
      <c r="M731" s="304"/>
      <c r="Q731" s="304"/>
      <c r="U731" s="304"/>
      <c r="W731" s="305"/>
      <c r="X731" s="305"/>
      <c r="Z731" s="302"/>
    </row>
    <row r="732" spans="1:26">
      <c r="A732" s="304"/>
      <c r="M732" s="304"/>
      <c r="Q732" s="304"/>
      <c r="U732" s="304"/>
      <c r="W732" s="305"/>
      <c r="X732" s="305"/>
      <c r="Z732" s="302"/>
    </row>
    <row r="733" spans="1:26">
      <c r="A733" s="304"/>
      <c r="M733" s="304"/>
      <c r="Q733" s="304"/>
      <c r="U733" s="304"/>
      <c r="W733" s="305"/>
      <c r="X733" s="305"/>
      <c r="Z733" s="302"/>
    </row>
    <row r="734" spans="1:26">
      <c r="A734" s="304"/>
      <c r="M734" s="304"/>
      <c r="Q734" s="304"/>
      <c r="U734" s="304"/>
      <c r="W734" s="305"/>
      <c r="X734" s="305"/>
      <c r="Z734" s="302"/>
    </row>
    <row r="735" spans="1:26">
      <c r="A735" s="304"/>
      <c r="M735" s="304"/>
      <c r="Q735" s="304"/>
      <c r="U735" s="304"/>
      <c r="W735" s="305"/>
      <c r="X735" s="305"/>
      <c r="Z735" s="302"/>
    </row>
    <row r="736" spans="1:26">
      <c r="A736" s="304"/>
      <c r="M736" s="304"/>
      <c r="Q736" s="304"/>
      <c r="U736" s="304"/>
      <c r="W736" s="305"/>
      <c r="X736" s="305"/>
      <c r="Z736" s="302"/>
    </row>
    <row r="737" spans="1:26">
      <c r="A737" s="304"/>
      <c r="M737" s="304"/>
      <c r="Q737" s="304"/>
      <c r="U737" s="304"/>
      <c r="W737" s="305"/>
      <c r="X737" s="305"/>
      <c r="Z737" s="302"/>
    </row>
    <row r="738" spans="1:26">
      <c r="A738" s="304"/>
      <c r="M738" s="304"/>
      <c r="Q738" s="304"/>
      <c r="U738" s="304"/>
      <c r="W738" s="305"/>
      <c r="X738" s="305"/>
      <c r="Z738" s="302"/>
    </row>
    <row r="739" spans="1:26">
      <c r="A739" s="304"/>
      <c r="M739" s="304"/>
      <c r="Q739" s="304"/>
      <c r="U739" s="304"/>
      <c r="W739" s="305"/>
      <c r="X739" s="305"/>
      <c r="Z739" s="302"/>
    </row>
    <row r="740" spans="1:26">
      <c r="A740" s="304"/>
      <c r="M740" s="304"/>
      <c r="Q740" s="304"/>
      <c r="U740" s="304"/>
      <c r="W740" s="305"/>
      <c r="X740" s="305"/>
      <c r="Z740" s="302"/>
    </row>
    <row r="741" spans="1:26">
      <c r="A741" s="304"/>
      <c r="M741" s="304"/>
      <c r="Q741" s="304"/>
      <c r="U741" s="304"/>
      <c r="W741" s="305"/>
      <c r="X741" s="305"/>
      <c r="Z741" s="302"/>
    </row>
    <row r="742" spans="1:26">
      <c r="A742" s="304"/>
      <c r="M742" s="304"/>
      <c r="Q742" s="304"/>
      <c r="U742" s="304"/>
      <c r="W742" s="305"/>
      <c r="X742" s="305"/>
      <c r="Z742" s="302"/>
    </row>
    <row r="743" spans="1:26">
      <c r="A743" s="304"/>
      <c r="M743" s="304"/>
      <c r="Q743" s="304"/>
      <c r="U743" s="304"/>
      <c r="W743" s="305"/>
      <c r="X743" s="305"/>
      <c r="Z743" s="302"/>
    </row>
    <row r="744" spans="1:26">
      <c r="A744" s="304"/>
      <c r="M744" s="304"/>
      <c r="Q744" s="304"/>
      <c r="U744" s="304"/>
      <c r="W744" s="305"/>
      <c r="X744" s="305"/>
      <c r="Z744" s="302"/>
    </row>
    <row r="745" spans="1:26">
      <c r="A745" s="304"/>
      <c r="M745" s="304"/>
      <c r="Q745" s="304"/>
      <c r="U745" s="304"/>
      <c r="W745" s="305"/>
      <c r="X745" s="305"/>
      <c r="Z745" s="302"/>
    </row>
    <row r="746" spans="1:26">
      <c r="A746" s="304"/>
      <c r="M746" s="304"/>
      <c r="Q746" s="304"/>
      <c r="U746" s="304"/>
      <c r="W746" s="305"/>
      <c r="X746" s="305"/>
      <c r="Z746" s="302"/>
    </row>
    <row r="747" spans="1:26">
      <c r="A747" s="304"/>
      <c r="M747" s="304"/>
      <c r="Q747" s="304"/>
      <c r="U747" s="304"/>
      <c r="W747" s="305"/>
      <c r="X747" s="305"/>
      <c r="Z747" s="302"/>
    </row>
    <row r="748" spans="1:26">
      <c r="A748" s="304"/>
      <c r="M748" s="304"/>
      <c r="Q748" s="304"/>
      <c r="U748" s="304"/>
      <c r="W748" s="305"/>
      <c r="X748" s="305"/>
      <c r="Z748" s="302"/>
    </row>
    <row r="749" spans="1:26">
      <c r="A749" s="304"/>
      <c r="M749" s="304"/>
      <c r="Q749" s="304"/>
      <c r="U749" s="304"/>
      <c r="W749" s="305"/>
      <c r="X749" s="305"/>
      <c r="Z749" s="302"/>
    </row>
    <row r="750" spans="1:26">
      <c r="A750" s="304"/>
      <c r="M750" s="304"/>
      <c r="Q750" s="304"/>
      <c r="U750" s="304"/>
      <c r="W750" s="305"/>
      <c r="X750" s="305"/>
      <c r="Z750" s="302"/>
    </row>
    <row r="751" spans="1:26">
      <c r="A751" s="304"/>
      <c r="M751" s="304"/>
      <c r="Q751" s="304"/>
      <c r="U751" s="304"/>
      <c r="W751" s="305"/>
      <c r="X751" s="305"/>
      <c r="Z751" s="302"/>
    </row>
    <row r="752" spans="1:26">
      <c r="A752" s="304"/>
      <c r="M752" s="304"/>
      <c r="Q752" s="304"/>
      <c r="U752" s="304"/>
      <c r="W752" s="305"/>
      <c r="X752" s="305"/>
      <c r="Z752" s="302"/>
    </row>
    <row r="753" spans="1:26">
      <c r="A753" s="304"/>
      <c r="M753" s="304"/>
      <c r="Q753" s="304"/>
      <c r="U753" s="304"/>
      <c r="W753" s="305"/>
      <c r="X753" s="305"/>
      <c r="Z753" s="302"/>
    </row>
    <row r="754" spans="1:26">
      <c r="A754" s="304"/>
      <c r="M754" s="304"/>
      <c r="Q754" s="304"/>
      <c r="U754" s="304"/>
      <c r="W754" s="305"/>
      <c r="X754" s="305"/>
      <c r="Z754" s="302"/>
    </row>
    <row r="755" spans="1:26">
      <c r="A755" s="304"/>
      <c r="M755" s="304"/>
      <c r="Q755" s="304"/>
      <c r="U755" s="304"/>
      <c r="W755" s="305"/>
      <c r="X755" s="305"/>
      <c r="Z755" s="302"/>
    </row>
    <row r="756" spans="1:26">
      <c r="A756" s="304"/>
      <c r="M756" s="304"/>
      <c r="Q756" s="304"/>
      <c r="U756" s="304"/>
      <c r="W756" s="305"/>
      <c r="X756" s="305"/>
      <c r="Z756" s="302"/>
    </row>
    <row r="757" spans="1:26">
      <c r="A757" s="304"/>
      <c r="M757" s="304"/>
      <c r="Q757" s="304"/>
      <c r="U757" s="304"/>
      <c r="W757" s="305"/>
      <c r="X757" s="305"/>
      <c r="Z757" s="302"/>
    </row>
    <row r="758" spans="1:26">
      <c r="A758" s="304"/>
      <c r="M758" s="304"/>
      <c r="Q758" s="304"/>
      <c r="U758" s="304"/>
      <c r="W758" s="305"/>
      <c r="X758" s="305"/>
      <c r="Z758" s="302"/>
    </row>
    <row r="759" spans="1:26">
      <c r="A759" s="304"/>
      <c r="M759" s="304"/>
      <c r="Q759" s="304"/>
      <c r="U759" s="304"/>
      <c r="W759" s="305"/>
      <c r="X759" s="305"/>
      <c r="Z759" s="302"/>
    </row>
    <row r="760" spans="1:26">
      <c r="A760" s="304"/>
      <c r="M760" s="304"/>
      <c r="Q760" s="304"/>
      <c r="U760" s="304"/>
      <c r="W760" s="305"/>
      <c r="X760" s="305"/>
      <c r="Z760" s="302"/>
    </row>
    <row r="761" spans="1:26">
      <c r="A761" s="304"/>
      <c r="M761" s="304"/>
      <c r="Q761" s="304"/>
      <c r="U761" s="304"/>
      <c r="W761" s="305"/>
      <c r="X761" s="305"/>
      <c r="Z761" s="302"/>
    </row>
    <row r="762" spans="1:26">
      <c r="A762" s="304"/>
      <c r="M762" s="304"/>
      <c r="Q762" s="304"/>
      <c r="U762" s="304"/>
      <c r="W762" s="305"/>
      <c r="X762" s="305"/>
      <c r="Z762" s="302"/>
    </row>
    <row r="763" spans="1:26">
      <c r="A763" s="304"/>
      <c r="M763" s="304"/>
      <c r="Q763" s="304"/>
      <c r="U763" s="304"/>
      <c r="W763" s="305"/>
      <c r="X763" s="305"/>
      <c r="Z763" s="302"/>
    </row>
    <row r="764" spans="1:26">
      <c r="A764" s="304"/>
      <c r="M764" s="304"/>
      <c r="Q764" s="304"/>
      <c r="U764" s="304"/>
      <c r="W764" s="305"/>
      <c r="X764" s="305"/>
      <c r="Z764" s="302"/>
    </row>
    <row r="765" spans="1:26">
      <c r="A765" s="304"/>
      <c r="M765" s="304"/>
      <c r="Q765" s="304"/>
      <c r="U765" s="304"/>
      <c r="W765" s="305"/>
      <c r="X765" s="305"/>
      <c r="Z765" s="302"/>
    </row>
    <row r="766" spans="1:26">
      <c r="A766" s="304"/>
      <c r="M766" s="304"/>
      <c r="Q766" s="304"/>
      <c r="U766" s="304"/>
      <c r="W766" s="305"/>
      <c r="X766" s="305"/>
      <c r="Z766" s="302"/>
    </row>
    <row r="767" spans="1:26">
      <c r="A767" s="304"/>
      <c r="M767" s="304"/>
      <c r="Q767" s="304"/>
      <c r="U767" s="304"/>
      <c r="W767" s="305"/>
      <c r="X767" s="305"/>
      <c r="Z767" s="302"/>
    </row>
    <row r="768" spans="1:26">
      <c r="A768" s="304"/>
      <c r="M768" s="304"/>
      <c r="Q768" s="304"/>
      <c r="U768" s="304"/>
      <c r="W768" s="305"/>
      <c r="X768" s="305"/>
      <c r="Z768" s="302"/>
    </row>
    <row r="769" spans="1:26">
      <c r="A769" s="304"/>
      <c r="M769" s="304"/>
      <c r="Q769" s="304"/>
      <c r="U769" s="304"/>
      <c r="W769" s="305"/>
      <c r="X769" s="305"/>
      <c r="Z769" s="302"/>
    </row>
    <row r="770" spans="1:26">
      <c r="A770" s="304"/>
      <c r="M770" s="304"/>
      <c r="Q770" s="304"/>
      <c r="U770" s="304"/>
      <c r="W770" s="305"/>
      <c r="X770" s="305"/>
      <c r="Z770" s="302"/>
    </row>
    <row r="771" spans="1:26">
      <c r="A771" s="304"/>
      <c r="M771" s="304"/>
      <c r="Q771" s="304"/>
      <c r="U771" s="304"/>
      <c r="W771" s="305"/>
      <c r="X771" s="305"/>
      <c r="Z771" s="302"/>
    </row>
    <row r="772" spans="1:26">
      <c r="A772" s="304"/>
      <c r="M772" s="304"/>
      <c r="Q772" s="304"/>
      <c r="U772" s="304"/>
      <c r="W772" s="305"/>
      <c r="X772" s="305"/>
      <c r="Z772" s="302"/>
    </row>
    <row r="773" spans="1:26">
      <c r="A773" s="304"/>
      <c r="M773" s="304"/>
      <c r="Q773" s="304"/>
      <c r="U773" s="304"/>
      <c r="W773" s="305"/>
      <c r="X773" s="305"/>
      <c r="Z773" s="302"/>
    </row>
    <row r="774" spans="1:26">
      <c r="A774" s="304"/>
      <c r="M774" s="304"/>
      <c r="Q774" s="304"/>
      <c r="U774" s="304"/>
      <c r="W774" s="305"/>
      <c r="X774" s="305"/>
      <c r="Z774" s="302"/>
    </row>
    <row r="775" spans="1:26">
      <c r="A775" s="304"/>
      <c r="M775" s="304"/>
      <c r="Q775" s="304"/>
      <c r="U775" s="304"/>
      <c r="W775" s="305"/>
      <c r="X775" s="305"/>
      <c r="Z775" s="302"/>
    </row>
    <row r="776" spans="1:26">
      <c r="A776" s="304"/>
      <c r="M776" s="304"/>
      <c r="Q776" s="304"/>
      <c r="U776" s="304"/>
      <c r="W776" s="305"/>
      <c r="X776" s="305"/>
      <c r="Z776" s="302"/>
    </row>
    <row r="777" spans="1:26">
      <c r="A777" s="304"/>
      <c r="M777" s="304"/>
      <c r="Q777" s="304"/>
      <c r="U777" s="304"/>
      <c r="W777" s="305"/>
      <c r="X777" s="305"/>
      <c r="Z777" s="302"/>
    </row>
    <row r="778" spans="1:26">
      <c r="A778" s="304"/>
      <c r="M778" s="304"/>
      <c r="Q778" s="304"/>
      <c r="U778" s="304"/>
      <c r="W778" s="305"/>
      <c r="X778" s="305"/>
      <c r="Z778" s="302"/>
    </row>
    <row r="779" spans="1:26">
      <c r="A779" s="304"/>
      <c r="M779" s="304"/>
      <c r="Q779" s="304"/>
      <c r="U779" s="304"/>
      <c r="W779" s="305"/>
      <c r="X779" s="305"/>
      <c r="Z779" s="302"/>
    </row>
    <row r="780" spans="1:26">
      <c r="A780" s="304"/>
      <c r="M780" s="304"/>
      <c r="Q780" s="304"/>
      <c r="U780" s="304"/>
      <c r="W780" s="305"/>
      <c r="X780" s="305"/>
      <c r="Z780" s="302"/>
    </row>
    <row r="781" spans="1:26">
      <c r="A781" s="304"/>
      <c r="M781" s="304"/>
      <c r="Q781" s="304"/>
      <c r="U781" s="304"/>
      <c r="W781" s="305"/>
      <c r="X781" s="305"/>
      <c r="Z781" s="302"/>
    </row>
    <row r="782" spans="1:26">
      <c r="A782" s="304"/>
      <c r="M782" s="304"/>
      <c r="Q782" s="304"/>
      <c r="U782" s="304"/>
      <c r="W782" s="305"/>
      <c r="X782" s="305"/>
      <c r="Z782" s="302"/>
    </row>
    <row r="783" spans="1:26">
      <c r="A783" s="304"/>
      <c r="M783" s="304"/>
      <c r="Q783" s="304"/>
      <c r="U783" s="304"/>
      <c r="W783" s="305"/>
      <c r="X783" s="305"/>
      <c r="Z783" s="302"/>
    </row>
    <row r="784" spans="1:26">
      <c r="A784" s="304"/>
      <c r="M784" s="304"/>
      <c r="Q784" s="304"/>
      <c r="U784" s="304"/>
      <c r="W784" s="305"/>
      <c r="X784" s="305"/>
      <c r="Z784" s="302"/>
    </row>
    <row r="785" spans="1:26">
      <c r="A785" s="304"/>
      <c r="M785" s="304"/>
      <c r="Q785" s="304"/>
      <c r="U785" s="304"/>
      <c r="W785" s="305"/>
      <c r="X785" s="305"/>
      <c r="Z785" s="302"/>
    </row>
    <row r="786" spans="1:26">
      <c r="A786" s="304"/>
      <c r="M786" s="304"/>
      <c r="Q786" s="304"/>
      <c r="U786" s="304"/>
      <c r="W786" s="305"/>
      <c r="X786" s="305"/>
      <c r="Z786" s="302"/>
    </row>
    <row r="787" spans="1:26">
      <c r="A787" s="304"/>
      <c r="M787" s="304"/>
      <c r="Q787" s="304"/>
      <c r="U787" s="304"/>
      <c r="W787" s="305"/>
      <c r="X787" s="305"/>
      <c r="Z787" s="302"/>
    </row>
    <row r="788" spans="1:26">
      <c r="A788" s="304"/>
      <c r="M788" s="304"/>
      <c r="Q788" s="304"/>
      <c r="U788" s="304"/>
      <c r="W788" s="305"/>
      <c r="X788" s="305"/>
      <c r="Z788" s="302"/>
    </row>
    <row r="789" spans="1:26">
      <c r="A789" s="304"/>
      <c r="M789" s="304"/>
      <c r="Q789" s="304"/>
      <c r="U789" s="304"/>
      <c r="W789" s="305"/>
      <c r="X789" s="305"/>
      <c r="Z789" s="302"/>
    </row>
    <row r="790" spans="1:26">
      <c r="A790" s="304"/>
      <c r="M790" s="304"/>
      <c r="Q790" s="304"/>
      <c r="U790" s="304"/>
      <c r="W790" s="305"/>
      <c r="X790" s="305"/>
      <c r="Z790" s="302"/>
    </row>
    <row r="791" spans="1:26">
      <c r="A791" s="304"/>
      <c r="M791" s="304"/>
      <c r="Q791" s="304"/>
      <c r="U791" s="304"/>
      <c r="W791" s="305"/>
      <c r="X791" s="305"/>
      <c r="Z791" s="302"/>
    </row>
    <row r="792" spans="1:26">
      <c r="A792" s="304"/>
      <c r="M792" s="304"/>
      <c r="Q792" s="304"/>
      <c r="U792" s="304"/>
      <c r="W792" s="305"/>
      <c r="X792" s="305"/>
      <c r="Z792" s="302"/>
    </row>
    <row r="793" spans="1:26">
      <c r="A793" s="304"/>
      <c r="M793" s="304"/>
      <c r="Q793" s="304"/>
      <c r="U793" s="304"/>
      <c r="W793" s="305"/>
      <c r="X793" s="305"/>
      <c r="Z793" s="302"/>
    </row>
    <row r="794" spans="1:26">
      <c r="A794" s="304"/>
      <c r="M794" s="304"/>
      <c r="Q794" s="304"/>
      <c r="U794" s="304"/>
      <c r="W794" s="305"/>
      <c r="X794" s="305"/>
      <c r="Z794" s="302"/>
    </row>
    <row r="795" spans="1:26">
      <c r="A795" s="304"/>
      <c r="M795" s="304"/>
      <c r="Q795" s="304"/>
      <c r="U795" s="304"/>
      <c r="W795" s="305"/>
      <c r="X795" s="305"/>
      <c r="Z795" s="302"/>
    </row>
    <row r="796" spans="1:26">
      <c r="A796" s="304"/>
      <c r="M796" s="304"/>
      <c r="Q796" s="304"/>
      <c r="U796" s="304"/>
      <c r="W796" s="305"/>
      <c r="X796" s="305"/>
      <c r="Z796" s="302"/>
    </row>
    <row r="797" spans="1:26">
      <c r="A797" s="304"/>
      <c r="M797" s="304"/>
      <c r="Q797" s="304"/>
      <c r="U797" s="304"/>
      <c r="W797" s="305"/>
      <c r="X797" s="305"/>
      <c r="Z797" s="302"/>
    </row>
    <row r="798" spans="1:26">
      <c r="A798" s="304"/>
      <c r="M798" s="304"/>
      <c r="Q798" s="304"/>
      <c r="U798" s="304"/>
      <c r="W798" s="305"/>
      <c r="X798" s="305"/>
      <c r="Y798" s="306"/>
      <c r="Z798" s="302"/>
    </row>
    <row r="799" spans="1:26">
      <c r="A799" s="304"/>
      <c r="M799" s="304"/>
      <c r="Q799" s="304"/>
      <c r="U799" s="304"/>
      <c r="W799" s="305"/>
      <c r="X799" s="305"/>
      <c r="Z799" s="302"/>
    </row>
    <row r="800" spans="1:26">
      <c r="A800" s="304"/>
      <c r="M800" s="304"/>
      <c r="Q800" s="304"/>
      <c r="U800" s="304"/>
      <c r="W800" s="305"/>
      <c r="X800" s="305"/>
      <c r="Z800" s="302"/>
    </row>
    <row r="801" spans="1:26">
      <c r="A801" s="304"/>
      <c r="M801" s="304"/>
      <c r="Q801" s="304"/>
      <c r="U801" s="304"/>
      <c r="W801" s="305"/>
      <c r="X801" s="305"/>
      <c r="Z801" s="302"/>
    </row>
    <row r="802" spans="1:26">
      <c r="A802" s="304"/>
      <c r="M802" s="304"/>
      <c r="Q802" s="304"/>
      <c r="U802" s="304"/>
      <c r="W802" s="305"/>
      <c r="X802" s="305"/>
      <c r="Z802" s="302"/>
    </row>
    <row r="803" spans="1:26">
      <c r="A803" s="304"/>
      <c r="M803" s="304"/>
      <c r="Q803" s="304"/>
      <c r="U803" s="304"/>
      <c r="W803" s="305"/>
      <c r="X803" s="305"/>
      <c r="Z803" s="302"/>
    </row>
    <row r="804" spans="1:26">
      <c r="A804" s="304"/>
      <c r="M804" s="304"/>
      <c r="Q804" s="304"/>
      <c r="U804" s="304"/>
      <c r="W804" s="305"/>
      <c r="X804" s="305"/>
      <c r="Z804" s="302"/>
    </row>
    <row r="805" spans="1:26">
      <c r="A805" s="304"/>
      <c r="M805" s="304"/>
      <c r="Q805" s="304"/>
      <c r="U805" s="304"/>
      <c r="W805" s="305"/>
      <c r="X805" s="305"/>
      <c r="Z805" s="302"/>
    </row>
    <row r="806" spans="1:26">
      <c r="A806" s="304"/>
      <c r="M806" s="304"/>
      <c r="Q806" s="304"/>
      <c r="U806" s="304"/>
      <c r="W806" s="305"/>
      <c r="X806" s="305"/>
      <c r="Y806" s="306"/>
      <c r="Z806" s="302"/>
    </row>
    <row r="807" spans="1:26">
      <c r="A807" s="304"/>
      <c r="M807" s="304"/>
      <c r="Q807" s="304"/>
      <c r="U807" s="304"/>
      <c r="W807" s="305"/>
      <c r="X807" s="305"/>
      <c r="Z807" s="302"/>
    </row>
    <row r="808" spans="1:26">
      <c r="A808" s="304"/>
      <c r="M808" s="304"/>
      <c r="Q808" s="304"/>
      <c r="U808" s="304"/>
      <c r="W808" s="305"/>
      <c r="X808" s="305"/>
      <c r="Z808" s="302"/>
    </row>
    <row r="809" spans="1:26">
      <c r="A809" s="304"/>
      <c r="M809" s="304"/>
      <c r="Q809" s="304"/>
      <c r="U809" s="304"/>
      <c r="W809" s="305"/>
      <c r="X809" s="305"/>
      <c r="Z809" s="302"/>
    </row>
    <row r="810" spans="1:26">
      <c r="A810" s="304"/>
      <c r="M810" s="304"/>
      <c r="Q810" s="304"/>
      <c r="U810" s="304"/>
      <c r="W810" s="305"/>
      <c r="X810" s="305"/>
      <c r="Z810" s="302"/>
    </row>
    <row r="811" spans="1:26">
      <c r="A811" s="304"/>
      <c r="M811" s="304"/>
      <c r="Q811" s="304"/>
      <c r="U811" s="304"/>
      <c r="W811" s="305"/>
      <c r="X811" s="305"/>
      <c r="Z811" s="302"/>
    </row>
    <row r="812" spans="1:26">
      <c r="A812" s="304"/>
      <c r="M812" s="304"/>
      <c r="Q812" s="304"/>
      <c r="U812" s="304"/>
      <c r="W812" s="305"/>
      <c r="X812" s="305"/>
      <c r="Z812" s="302"/>
    </row>
    <row r="813" spans="1:26">
      <c r="A813" s="304"/>
      <c r="M813" s="304"/>
      <c r="Q813" s="304"/>
      <c r="U813" s="304"/>
      <c r="W813" s="305"/>
      <c r="X813" s="305"/>
      <c r="Z813" s="302"/>
    </row>
    <row r="814" spans="1:26">
      <c r="A814" s="304"/>
      <c r="M814" s="304"/>
      <c r="Q814" s="304"/>
      <c r="U814" s="304"/>
      <c r="W814" s="305"/>
      <c r="X814" s="305"/>
      <c r="Y814" s="306"/>
      <c r="Z814" s="302"/>
    </row>
    <row r="815" spans="1:26">
      <c r="A815" s="304"/>
      <c r="M815" s="304"/>
      <c r="Q815" s="304"/>
      <c r="U815" s="304"/>
      <c r="W815" s="305"/>
      <c r="X815" s="305"/>
      <c r="Z815" s="302"/>
    </row>
    <row r="816" spans="1:26">
      <c r="A816" s="304"/>
      <c r="M816" s="304"/>
      <c r="Q816" s="304"/>
      <c r="U816" s="304"/>
      <c r="W816" s="305"/>
      <c r="X816" s="305"/>
      <c r="Z816" s="302"/>
    </row>
    <row r="817" spans="1:26">
      <c r="A817" s="304"/>
      <c r="M817" s="304"/>
      <c r="Q817" s="304"/>
      <c r="U817" s="304"/>
      <c r="W817" s="305"/>
      <c r="X817" s="305"/>
      <c r="Z817" s="302"/>
    </row>
    <row r="818" spans="1:26">
      <c r="A818" s="304"/>
      <c r="M818" s="304"/>
      <c r="Q818" s="304"/>
      <c r="U818" s="304"/>
      <c r="W818" s="305"/>
      <c r="X818" s="305"/>
      <c r="Z818" s="302"/>
    </row>
    <row r="819" spans="1:26">
      <c r="A819" s="304"/>
      <c r="M819" s="304"/>
      <c r="Q819" s="304"/>
      <c r="U819" s="304"/>
      <c r="W819" s="305"/>
      <c r="X819" s="305"/>
      <c r="Z819" s="302"/>
    </row>
    <row r="820" spans="1:26">
      <c r="A820" s="304"/>
      <c r="M820" s="304"/>
      <c r="Q820" s="304"/>
      <c r="U820" s="304"/>
      <c r="W820" s="305"/>
      <c r="X820" s="305"/>
      <c r="Z820" s="302"/>
    </row>
    <row r="821" spans="1:26">
      <c r="A821" s="304"/>
      <c r="M821" s="304"/>
      <c r="Q821" s="304"/>
      <c r="U821" s="304"/>
      <c r="W821" s="305"/>
      <c r="X821" s="305"/>
      <c r="Z821" s="302"/>
    </row>
    <row r="822" spans="1:26">
      <c r="A822" s="304"/>
      <c r="M822" s="304"/>
      <c r="Q822" s="304"/>
      <c r="U822" s="304"/>
      <c r="W822" s="305"/>
      <c r="X822" s="305"/>
      <c r="Z822" s="302"/>
    </row>
    <row r="823" spans="1:26">
      <c r="A823" s="304"/>
      <c r="M823" s="304"/>
      <c r="Q823" s="304"/>
      <c r="U823" s="304"/>
      <c r="W823" s="305"/>
      <c r="X823" s="305"/>
      <c r="Z823" s="302"/>
    </row>
    <row r="824" spans="1:26">
      <c r="A824" s="304"/>
      <c r="M824" s="304"/>
      <c r="Q824" s="304"/>
      <c r="U824" s="304"/>
      <c r="W824" s="305"/>
      <c r="X824" s="305"/>
      <c r="Z824" s="302"/>
    </row>
    <row r="825" spans="1:26">
      <c r="A825" s="304"/>
      <c r="M825" s="304"/>
      <c r="Q825" s="304"/>
      <c r="U825" s="304"/>
      <c r="W825" s="305"/>
      <c r="X825" s="305"/>
      <c r="Z825" s="302"/>
    </row>
    <row r="826" spans="1:26">
      <c r="A826" s="304"/>
      <c r="M826" s="304"/>
      <c r="Q826" s="304"/>
      <c r="U826" s="304"/>
      <c r="W826" s="305"/>
      <c r="X826" s="305"/>
      <c r="Z826" s="302"/>
    </row>
    <row r="827" spans="1:26">
      <c r="A827" s="304"/>
      <c r="M827" s="304"/>
      <c r="Q827" s="304"/>
      <c r="U827" s="304"/>
      <c r="W827" s="305"/>
      <c r="X827" s="305"/>
      <c r="Z827" s="302"/>
    </row>
    <row r="828" spans="1:26">
      <c r="A828" s="304"/>
      <c r="M828" s="304"/>
      <c r="Q828" s="304"/>
      <c r="U828" s="304"/>
      <c r="W828" s="305"/>
      <c r="X828" s="305"/>
      <c r="Z828" s="302"/>
    </row>
    <row r="829" spans="1:26">
      <c r="A829" s="304"/>
      <c r="M829" s="304"/>
      <c r="Q829" s="304"/>
      <c r="U829" s="304"/>
      <c r="W829" s="305"/>
      <c r="X829" s="305"/>
      <c r="Z829" s="302"/>
    </row>
    <row r="830" spans="1:26">
      <c r="A830" s="304"/>
      <c r="M830" s="304"/>
      <c r="Q830" s="304"/>
      <c r="U830" s="304"/>
      <c r="W830" s="305"/>
      <c r="X830" s="305"/>
      <c r="Z830" s="302"/>
    </row>
    <row r="831" spans="1:26">
      <c r="A831" s="304"/>
      <c r="M831" s="304"/>
      <c r="Q831" s="304"/>
      <c r="U831" s="304"/>
      <c r="W831" s="305"/>
      <c r="X831" s="305"/>
      <c r="Z831" s="302"/>
    </row>
    <row r="832" spans="1:26">
      <c r="A832" s="304"/>
      <c r="M832" s="304"/>
      <c r="Q832" s="304"/>
      <c r="U832" s="304"/>
      <c r="W832" s="305"/>
      <c r="X832" s="305"/>
      <c r="Z832" s="302"/>
    </row>
    <row r="833" spans="1:26">
      <c r="A833" s="304"/>
      <c r="M833" s="304"/>
      <c r="Q833" s="304"/>
      <c r="U833" s="304"/>
      <c r="W833" s="305"/>
      <c r="X833" s="305"/>
      <c r="Z833" s="302"/>
    </row>
    <row r="834" spans="1:26">
      <c r="A834" s="304"/>
      <c r="M834" s="304"/>
      <c r="Q834" s="304"/>
      <c r="U834" s="304"/>
      <c r="W834" s="305"/>
      <c r="X834" s="305"/>
      <c r="Z834" s="302"/>
    </row>
    <row r="835" spans="1:26">
      <c r="A835" s="304"/>
      <c r="M835" s="304"/>
      <c r="Q835" s="304"/>
      <c r="U835" s="304"/>
      <c r="W835" s="305"/>
      <c r="X835" s="305"/>
      <c r="Z835" s="302"/>
    </row>
    <row r="836" spans="1:26">
      <c r="A836" s="304"/>
      <c r="M836" s="304"/>
      <c r="Q836" s="304"/>
      <c r="U836" s="304"/>
      <c r="W836" s="305"/>
      <c r="X836" s="305"/>
      <c r="Z836" s="302"/>
    </row>
    <row r="837" spans="1:26">
      <c r="A837" s="304"/>
      <c r="M837" s="304"/>
      <c r="Q837" s="304"/>
      <c r="U837" s="304"/>
      <c r="W837" s="305"/>
      <c r="X837" s="305"/>
      <c r="Z837" s="302"/>
    </row>
    <row r="838" spans="1:26">
      <c r="A838" s="304"/>
      <c r="M838" s="304"/>
      <c r="Q838" s="304"/>
      <c r="U838" s="304"/>
      <c r="W838" s="305"/>
      <c r="X838" s="305"/>
      <c r="Z838" s="302"/>
    </row>
    <row r="839" spans="1:26">
      <c r="A839" s="304"/>
      <c r="M839" s="304"/>
      <c r="Q839" s="304"/>
      <c r="U839" s="304"/>
      <c r="W839" s="305"/>
      <c r="X839" s="305"/>
      <c r="Z839" s="302"/>
    </row>
    <row r="840" spans="1:26">
      <c r="A840" s="304"/>
      <c r="M840" s="304"/>
      <c r="Q840" s="304"/>
      <c r="U840" s="304"/>
      <c r="W840" s="305"/>
      <c r="X840" s="305"/>
      <c r="Z840" s="302"/>
    </row>
    <row r="841" spans="1:26">
      <c r="A841" s="304"/>
      <c r="M841" s="304"/>
      <c r="Q841" s="304"/>
      <c r="U841" s="304"/>
      <c r="W841" s="305"/>
      <c r="X841" s="305"/>
      <c r="Z841" s="302"/>
    </row>
    <row r="842" spans="1:26">
      <c r="A842" s="304"/>
      <c r="M842" s="304"/>
      <c r="Q842" s="304"/>
      <c r="U842" s="304"/>
      <c r="W842" s="305"/>
      <c r="X842" s="305"/>
      <c r="Z842" s="302"/>
    </row>
    <row r="843" spans="1:26">
      <c r="A843" s="304"/>
      <c r="M843" s="304"/>
      <c r="Q843" s="304"/>
      <c r="U843" s="304"/>
      <c r="W843" s="305"/>
      <c r="X843" s="305"/>
      <c r="Z843" s="302"/>
    </row>
    <row r="844" spans="1:26">
      <c r="A844" s="304"/>
      <c r="M844" s="304"/>
      <c r="Q844" s="304"/>
      <c r="U844" s="304"/>
      <c r="W844" s="305"/>
      <c r="X844" s="305"/>
      <c r="Z844" s="302"/>
    </row>
    <row r="845" spans="1:26">
      <c r="A845" s="304"/>
      <c r="M845" s="304"/>
      <c r="Q845" s="304"/>
      <c r="U845" s="304"/>
      <c r="W845" s="305"/>
      <c r="X845" s="305"/>
      <c r="Z845" s="302"/>
    </row>
    <row r="846" spans="1:26">
      <c r="A846" s="304"/>
      <c r="M846" s="304"/>
      <c r="Q846" s="304"/>
      <c r="U846" s="304"/>
      <c r="W846" s="305"/>
      <c r="X846" s="305"/>
      <c r="Z846" s="302"/>
    </row>
    <row r="847" spans="1:26">
      <c r="A847" s="304"/>
      <c r="M847" s="304"/>
      <c r="Q847" s="304"/>
      <c r="U847" s="304"/>
      <c r="W847" s="305"/>
      <c r="X847" s="305"/>
      <c r="Z847" s="302"/>
    </row>
    <row r="848" spans="1:26">
      <c r="A848" s="304"/>
      <c r="M848" s="304"/>
      <c r="Q848" s="304"/>
      <c r="U848" s="304"/>
      <c r="W848" s="305"/>
      <c r="X848" s="305"/>
      <c r="Z848" s="302"/>
    </row>
    <row r="849" spans="1:26">
      <c r="A849" s="304"/>
      <c r="M849" s="304"/>
      <c r="Q849" s="304"/>
      <c r="U849" s="304"/>
      <c r="W849" s="305"/>
      <c r="X849" s="305"/>
      <c r="Z849" s="302"/>
    </row>
    <row r="850" spans="1:26">
      <c r="A850" s="304"/>
      <c r="M850" s="304"/>
      <c r="Q850" s="304"/>
      <c r="U850" s="304"/>
      <c r="W850" s="305"/>
      <c r="X850" s="305"/>
      <c r="Z850" s="302"/>
    </row>
    <row r="851" spans="1:26">
      <c r="A851" s="304"/>
      <c r="M851" s="304"/>
      <c r="Q851" s="304"/>
      <c r="U851" s="304"/>
      <c r="W851" s="305"/>
      <c r="X851" s="305"/>
      <c r="Z851" s="302"/>
    </row>
    <row r="852" spans="1:26">
      <c r="A852" s="304"/>
      <c r="M852" s="304"/>
      <c r="Q852" s="304"/>
      <c r="U852" s="304"/>
      <c r="W852" s="305"/>
      <c r="X852" s="305"/>
      <c r="Z852" s="302"/>
    </row>
    <row r="853" spans="1:26">
      <c r="A853" s="304"/>
      <c r="M853" s="304"/>
      <c r="Q853" s="304"/>
      <c r="U853" s="304"/>
      <c r="W853" s="305"/>
      <c r="X853" s="305"/>
      <c r="Z853" s="302"/>
    </row>
    <row r="854" spans="1:26">
      <c r="A854" s="304"/>
      <c r="M854" s="304"/>
      <c r="Q854" s="304"/>
      <c r="U854" s="304"/>
      <c r="W854" s="305"/>
      <c r="X854" s="305"/>
      <c r="Z854" s="302"/>
    </row>
    <row r="855" spans="1:26">
      <c r="A855" s="304"/>
      <c r="M855" s="304"/>
      <c r="Q855" s="304"/>
      <c r="U855" s="304"/>
      <c r="W855" s="305"/>
      <c r="X855" s="305"/>
      <c r="Z855" s="302"/>
    </row>
    <row r="856" spans="1:26">
      <c r="A856" s="304"/>
      <c r="M856" s="304"/>
      <c r="Q856" s="304"/>
      <c r="U856" s="304"/>
      <c r="W856" s="305"/>
      <c r="X856" s="305"/>
      <c r="Z856" s="302"/>
    </row>
    <row r="857" spans="1:26">
      <c r="A857" s="304"/>
      <c r="M857" s="304"/>
      <c r="Q857" s="304"/>
      <c r="U857" s="304"/>
      <c r="W857" s="305"/>
      <c r="X857" s="305"/>
      <c r="Z857" s="302"/>
    </row>
    <row r="858" spans="1:26">
      <c r="A858" s="304"/>
      <c r="M858" s="304"/>
      <c r="Q858" s="304"/>
      <c r="U858" s="304"/>
      <c r="W858" s="305"/>
      <c r="X858" s="305"/>
      <c r="Z858" s="302"/>
    </row>
    <row r="859" spans="1:26">
      <c r="A859" s="304"/>
      <c r="M859" s="304"/>
      <c r="Q859" s="304"/>
      <c r="U859" s="304"/>
      <c r="W859" s="305"/>
      <c r="X859" s="305"/>
      <c r="Z859" s="302"/>
    </row>
    <row r="860" spans="1:26">
      <c r="A860" s="304"/>
      <c r="M860" s="304"/>
      <c r="Q860" s="304"/>
      <c r="U860" s="304"/>
      <c r="W860" s="305"/>
      <c r="X860" s="305"/>
      <c r="Z860" s="302"/>
    </row>
    <row r="861" spans="1:26">
      <c r="A861" s="304"/>
      <c r="M861" s="304"/>
      <c r="Q861" s="304"/>
      <c r="U861" s="304"/>
      <c r="W861" s="305"/>
      <c r="X861" s="305"/>
      <c r="Z861" s="302"/>
    </row>
    <row r="862" spans="1:26">
      <c r="A862" s="304"/>
      <c r="M862" s="304"/>
      <c r="Q862" s="304"/>
      <c r="U862" s="304"/>
      <c r="W862" s="305"/>
      <c r="X862" s="305"/>
      <c r="Z862" s="302"/>
    </row>
    <row r="863" spans="1:26">
      <c r="A863" s="304"/>
      <c r="M863" s="304"/>
      <c r="Q863" s="304"/>
      <c r="U863" s="304"/>
      <c r="W863" s="305"/>
      <c r="X863" s="305"/>
      <c r="Z863" s="302"/>
    </row>
    <row r="864" spans="1:26">
      <c r="A864" s="304"/>
      <c r="M864" s="304"/>
      <c r="Q864" s="304"/>
      <c r="U864" s="304"/>
      <c r="W864" s="305"/>
      <c r="X864" s="305"/>
      <c r="Z864" s="302"/>
    </row>
    <row r="865" spans="1:26">
      <c r="A865" s="304"/>
      <c r="M865" s="304"/>
      <c r="Q865" s="304"/>
      <c r="U865" s="304"/>
      <c r="W865" s="305"/>
      <c r="X865" s="305"/>
      <c r="Z865" s="302"/>
    </row>
    <row r="866" spans="1:26">
      <c r="A866" s="304"/>
      <c r="M866" s="304"/>
      <c r="Q866" s="304"/>
      <c r="U866" s="304"/>
      <c r="W866" s="305"/>
      <c r="X866" s="305"/>
      <c r="Z866" s="302"/>
    </row>
    <row r="867" spans="1:26">
      <c r="A867" s="304"/>
      <c r="M867" s="304"/>
      <c r="Q867" s="304"/>
      <c r="U867" s="304"/>
      <c r="W867" s="305"/>
      <c r="X867" s="305"/>
      <c r="Z867" s="302"/>
    </row>
    <row r="868" spans="1:26">
      <c r="A868" s="304"/>
      <c r="M868" s="304"/>
      <c r="Q868" s="304"/>
      <c r="U868" s="304"/>
      <c r="W868" s="305"/>
      <c r="X868" s="305"/>
      <c r="Z868" s="302"/>
    </row>
    <row r="869" spans="1:26">
      <c r="A869" s="304"/>
      <c r="M869" s="304"/>
      <c r="Q869" s="304"/>
      <c r="U869" s="304"/>
      <c r="W869" s="305"/>
      <c r="X869" s="305"/>
      <c r="Z869" s="302"/>
    </row>
    <row r="870" spans="1:26">
      <c r="A870" s="304"/>
      <c r="M870" s="304"/>
      <c r="Q870" s="304"/>
      <c r="U870" s="304"/>
      <c r="W870" s="305"/>
      <c r="X870" s="305"/>
      <c r="Z870" s="302"/>
    </row>
    <row r="871" spans="1:26">
      <c r="A871" s="304"/>
      <c r="M871" s="304"/>
      <c r="Q871" s="304"/>
      <c r="U871" s="304"/>
      <c r="W871" s="305"/>
      <c r="X871" s="305"/>
      <c r="Z871" s="302"/>
    </row>
    <row r="872" spans="1:26">
      <c r="A872" s="304"/>
      <c r="M872" s="304"/>
      <c r="Q872" s="304"/>
      <c r="U872" s="304"/>
      <c r="W872" s="305"/>
      <c r="X872" s="305"/>
      <c r="Z872" s="302"/>
    </row>
    <row r="873" spans="1:26">
      <c r="A873" s="304"/>
      <c r="M873" s="304"/>
      <c r="Q873" s="304"/>
      <c r="U873" s="304"/>
      <c r="W873" s="305"/>
      <c r="X873" s="305"/>
      <c r="Z873" s="302"/>
    </row>
    <row r="874" spans="1:26">
      <c r="A874" s="304"/>
      <c r="M874" s="304"/>
      <c r="Q874" s="304"/>
      <c r="U874" s="304"/>
      <c r="W874" s="305"/>
      <c r="X874" s="305"/>
      <c r="Z874" s="302"/>
    </row>
    <row r="875" spans="1:26">
      <c r="A875" s="304"/>
      <c r="M875" s="304"/>
      <c r="Q875" s="304"/>
      <c r="U875" s="304"/>
      <c r="W875" s="305"/>
      <c r="X875" s="305"/>
      <c r="Z875" s="302"/>
    </row>
    <row r="876" spans="1:26">
      <c r="A876" s="304"/>
      <c r="M876" s="304"/>
      <c r="Q876" s="304"/>
      <c r="U876" s="304"/>
      <c r="W876" s="305"/>
      <c r="X876" s="305"/>
      <c r="Z876" s="302"/>
    </row>
    <row r="877" spans="1:26">
      <c r="A877" s="304"/>
      <c r="M877" s="304"/>
      <c r="Q877" s="304"/>
      <c r="U877" s="304"/>
      <c r="W877" s="305"/>
      <c r="X877" s="305"/>
      <c r="Z877" s="302"/>
    </row>
    <row r="878" spans="1:26">
      <c r="A878" s="304"/>
      <c r="M878" s="304"/>
      <c r="Q878" s="304"/>
      <c r="U878" s="304"/>
      <c r="W878" s="305"/>
      <c r="X878" s="305"/>
      <c r="Z878" s="302"/>
    </row>
    <row r="879" spans="1:26">
      <c r="A879" s="304"/>
      <c r="M879" s="304"/>
      <c r="Q879" s="304"/>
      <c r="U879" s="304"/>
      <c r="W879" s="305"/>
      <c r="X879" s="305"/>
      <c r="Z879" s="302"/>
    </row>
    <row r="880" spans="1:26">
      <c r="A880" s="304"/>
      <c r="M880" s="304"/>
      <c r="Q880" s="304"/>
      <c r="U880" s="304"/>
      <c r="W880" s="305"/>
      <c r="X880" s="305"/>
      <c r="Z880" s="302"/>
    </row>
    <row r="881" spans="1:26">
      <c r="A881" s="304"/>
      <c r="M881" s="304"/>
      <c r="Q881" s="304"/>
      <c r="U881" s="304"/>
      <c r="W881" s="305"/>
      <c r="X881" s="305"/>
      <c r="Z881" s="302"/>
    </row>
    <row r="882" spans="1:26">
      <c r="A882" s="304"/>
      <c r="M882" s="304"/>
      <c r="Q882" s="304"/>
      <c r="U882" s="304"/>
      <c r="W882" s="305"/>
      <c r="X882" s="305"/>
      <c r="Z882" s="302"/>
    </row>
    <row r="883" spans="1:26">
      <c r="A883" s="304"/>
      <c r="M883" s="304"/>
      <c r="Q883" s="304"/>
      <c r="U883" s="304"/>
      <c r="W883" s="305"/>
      <c r="X883" s="305"/>
      <c r="Z883" s="302"/>
    </row>
    <row r="884" spans="1:26">
      <c r="A884" s="304"/>
      <c r="M884" s="304"/>
      <c r="Q884" s="304"/>
      <c r="U884" s="304"/>
      <c r="W884" s="305"/>
      <c r="X884" s="305"/>
      <c r="Z884" s="302"/>
    </row>
    <row r="885" spans="1:26">
      <c r="A885" s="304"/>
      <c r="M885" s="304"/>
      <c r="Q885" s="304"/>
      <c r="U885" s="304"/>
      <c r="W885" s="305"/>
      <c r="X885" s="305"/>
      <c r="Z885" s="302"/>
    </row>
    <row r="886" spans="1:26">
      <c r="A886" s="304"/>
      <c r="M886" s="304"/>
      <c r="Q886" s="304"/>
      <c r="U886" s="304"/>
      <c r="W886" s="305"/>
      <c r="X886" s="305"/>
      <c r="Z886" s="302"/>
    </row>
    <row r="887" spans="1:26">
      <c r="A887" s="304"/>
      <c r="M887" s="304"/>
      <c r="Q887" s="304"/>
      <c r="U887" s="304"/>
      <c r="W887" s="305"/>
      <c r="X887" s="305"/>
      <c r="Z887" s="302"/>
    </row>
    <row r="888" spans="1:26">
      <c r="A888" s="304"/>
      <c r="M888" s="304"/>
      <c r="Q888" s="304"/>
      <c r="U888" s="304"/>
      <c r="W888" s="305"/>
      <c r="X888" s="305"/>
      <c r="Z888" s="302"/>
    </row>
    <row r="889" spans="1:26">
      <c r="A889" s="304"/>
      <c r="M889" s="304"/>
      <c r="Q889" s="304"/>
      <c r="U889" s="304"/>
      <c r="W889" s="305"/>
      <c r="X889" s="305"/>
      <c r="Z889" s="302"/>
    </row>
    <row r="890" spans="1:26">
      <c r="A890" s="304"/>
      <c r="M890" s="304"/>
      <c r="Q890" s="304"/>
      <c r="U890" s="304"/>
      <c r="W890" s="305"/>
      <c r="X890" s="305"/>
      <c r="Z890" s="302"/>
    </row>
    <row r="891" spans="1:26">
      <c r="A891" s="304"/>
      <c r="M891" s="304"/>
      <c r="Q891" s="304"/>
      <c r="U891" s="304"/>
      <c r="W891" s="305"/>
      <c r="X891" s="305"/>
      <c r="Z891" s="302"/>
    </row>
    <row r="892" spans="1:26">
      <c r="A892" s="304"/>
      <c r="M892" s="304"/>
      <c r="Q892" s="304"/>
      <c r="U892" s="304"/>
      <c r="W892" s="305"/>
      <c r="X892" s="305"/>
      <c r="Z892" s="302"/>
    </row>
    <row r="893" spans="1:26">
      <c r="A893" s="304"/>
      <c r="M893" s="304"/>
      <c r="Q893" s="304"/>
      <c r="U893" s="304"/>
      <c r="W893" s="305"/>
      <c r="X893" s="305"/>
      <c r="Z893" s="302"/>
    </row>
    <row r="894" spans="1:26">
      <c r="A894" s="304"/>
      <c r="M894" s="304"/>
      <c r="Q894" s="304"/>
      <c r="U894" s="304"/>
      <c r="W894" s="305"/>
      <c r="X894" s="305"/>
      <c r="Z894" s="302"/>
    </row>
    <row r="895" spans="1:26">
      <c r="A895" s="304"/>
      <c r="M895" s="304"/>
      <c r="Q895" s="304"/>
      <c r="U895" s="304"/>
      <c r="W895" s="305"/>
      <c r="X895" s="305"/>
      <c r="Z895" s="302"/>
    </row>
    <row r="896" spans="1:26">
      <c r="A896" s="304"/>
      <c r="M896" s="304"/>
      <c r="Q896" s="304"/>
      <c r="U896" s="304"/>
      <c r="W896" s="305"/>
      <c r="X896" s="305"/>
      <c r="Z896" s="302"/>
    </row>
    <row r="897" spans="1:26">
      <c r="A897" s="304"/>
      <c r="M897" s="304"/>
      <c r="Q897" s="304"/>
      <c r="U897" s="304"/>
      <c r="W897" s="305"/>
      <c r="X897" s="305"/>
      <c r="Z897" s="302"/>
    </row>
    <row r="898" spans="1:26">
      <c r="A898" s="304"/>
      <c r="M898" s="304"/>
      <c r="Q898" s="304"/>
      <c r="U898" s="304"/>
      <c r="W898" s="305"/>
      <c r="X898" s="305"/>
      <c r="Z898" s="302"/>
    </row>
    <row r="899" spans="1:26">
      <c r="A899" s="304"/>
      <c r="M899" s="304"/>
      <c r="Q899" s="304"/>
      <c r="U899" s="304"/>
      <c r="W899" s="305"/>
      <c r="X899" s="305"/>
      <c r="Z899" s="302"/>
    </row>
    <row r="900" spans="1:26">
      <c r="A900" s="304"/>
      <c r="M900" s="304"/>
      <c r="Q900" s="304"/>
      <c r="U900" s="304"/>
      <c r="W900" s="305"/>
      <c r="X900" s="305"/>
      <c r="Z900" s="302"/>
    </row>
    <row r="901" spans="1:26">
      <c r="A901" s="304"/>
      <c r="M901" s="304"/>
      <c r="Q901" s="304"/>
      <c r="U901" s="304"/>
      <c r="W901" s="305"/>
      <c r="X901" s="305"/>
      <c r="Z901" s="302"/>
    </row>
    <row r="902" spans="1:26">
      <c r="A902" s="304"/>
      <c r="M902" s="304"/>
      <c r="Q902" s="304"/>
      <c r="U902" s="304"/>
      <c r="W902" s="305"/>
      <c r="X902" s="305"/>
      <c r="Z902" s="302"/>
    </row>
    <row r="903" spans="1:26">
      <c r="A903" s="304"/>
      <c r="M903" s="304"/>
      <c r="Q903" s="304"/>
      <c r="U903" s="304"/>
      <c r="W903" s="305"/>
      <c r="X903" s="305"/>
      <c r="Z903" s="302"/>
    </row>
    <row r="904" spans="1:26">
      <c r="A904" s="304"/>
      <c r="M904" s="304"/>
      <c r="Q904" s="304"/>
      <c r="U904" s="304"/>
      <c r="W904" s="305"/>
      <c r="X904" s="305"/>
      <c r="Z904" s="302"/>
    </row>
    <row r="905" spans="1:26">
      <c r="A905" s="304"/>
      <c r="M905" s="304"/>
      <c r="Q905" s="304"/>
      <c r="U905" s="304"/>
      <c r="W905" s="305"/>
      <c r="X905" s="305"/>
      <c r="Z905" s="302"/>
    </row>
    <row r="906" spans="1:26">
      <c r="A906" s="304"/>
      <c r="M906" s="304"/>
      <c r="Q906" s="304"/>
      <c r="U906" s="304"/>
      <c r="W906" s="305"/>
      <c r="X906" s="305"/>
      <c r="Z906" s="302"/>
    </row>
    <row r="907" spans="1:26">
      <c r="A907" s="304"/>
      <c r="M907" s="304"/>
      <c r="Q907" s="304"/>
      <c r="U907" s="304"/>
      <c r="W907" s="305"/>
      <c r="X907" s="305"/>
      <c r="Z907" s="302"/>
    </row>
    <row r="908" spans="1:26">
      <c r="A908" s="304"/>
      <c r="M908" s="304"/>
      <c r="Q908" s="304"/>
      <c r="U908" s="304"/>
      <c r="W908" s="305"/>
      <c r="X908" s="305"/>
      <c r="Z908" s="302"/>
    </row>
    <row r="909" spans="1:26">
      <c r="A909" s="304"/>
      <c r="M909" s="304"/>
      <c r="Q909" s="304"/>
      <c r="U909" s="304"/>
      <c r="W909" s="305"/>
      <c r="X909" s="305"/>
      <c r="Z909" s="302"/>
    </row>
    <row r="910" spans="1:26">
      <c r="A910" s="304"/>
      <c r="M910" s="304"/>
      <c r="Q910" s="304"/>
      <c r="U910" s="304"/>
      <c r="W910" s="305"/>
      <c r="X910" s="305"/>
      <c r="Z910" s="302"/>
    </row>
    <row r="911" spans="1:26">
      <c r="A911" s="304"/>
      <c r="M911" s="304"/>
      <c r="Q911" s="304"/>
      <c r="U911" s="304"/>
      <c r="W911" s="305"/>
      <c r="X911" s="305"/>
      <c r="Z911" s="302"/>
    </row>
    <row r="912" spans="1:26">
      <c r="A912" s="304"/>
      <c r="M912" s="304"/>
      <c r="Q912" s="304"/>
      <c r="U912" s="304"/>
      <c r="W912" s="305"/>
      <c r="X912" s="305"/>
      <c r="Z912" s="302"/>
    </row>
    <row r="913" spans="1:26">
      <c r="A913" s="304"/>
      <c r="M913" s="304"/>
      <c r="Q913" s="304"/>
      <c r="U913" s="304"/>
      <c r="W913" s="305"/>
      <c r="X913" s="305"/>
      <c r="Z913" s="302"/>
    </row>
    <row r="914" spans="1:26">
      <c r="A914" s="304"/>
      <c r="M914" s="304"/>
      <c r="Q914" s="304"/>
      <c r="U914" s="304"/>
      <c r="W914" s="305"/>
      <c r="X914" s="305"/>
      <c r="Z914" s="302"/>
    </row>
    <row r="915" spans="1:26">
      <c r="A915" s="304"/>
      <c r="M915" s="304"/>
      <c r="Q915" s="304"/>
      <c r="U915" s="304"/>
      <c r="W915" s="305"/>
      <c r="X915" s="305"/>
      <c r="Z915" s="302"/>
    </row>
    <row r="916" spans="1:26">
      <c r="A916" s="304"/>
      <c r="M916" s="304"/>
      <c r="Q916" s="304"/>
      <c r="U916" s="304"/>
      <c r="W916" s="305"/>
      <c r="X916" s="305"/>
      <c r="Z916" s="302"/>
    </row>
    <row r="917" spans="1:26">
      <c r="A917" s="304"/>
      <c r="M917" s="304"/>
      <c r="Q917" s="304"/>
      <c r="U917" s="304"/>
      <c r="W917" s="305"/>
      <c r="X917" s="305"/>
      <c r="Z917" s="302"/>
    </row>
    <row r="918" spans="1:26">
      <c r="A918" s="304"/>
      <c r="M918" s="304"/>
      <c r="Q918" s="304"/>
      <c r="U918" s="304"/>
      <c r="W918" s="305"/>
      <c r="X918" s="305"/>
      <c r="Z918" s="302"/>
    </row>
    <row r="919" spans="1:26">
      <c r="A919" s="304"/>
      <c r="M919" s="304"/>
      <c r="Q919" s="304"/>
      <c r="U919" s="304"/>
      <c r="W919" s="305"/>
      <c r="X919" s="305"/>
      <c r="Z919" s="302"/>
    </row>
    <row r="920" spans="1:26">
      <c r="A920" s="304"/>
      <c r="M920" s="304"/>
      <c r="Q920" s="304"/>
      <c r="U920" s="304"/>
      <c r="W920" s="305"/>
      <c r="X920" s="305"/>
      <c r="Z920" s="302"/>
    </row>
    <row r="921" spans="1:26">
      <c r="A921" s="304"/>
      <c r="M921" s="304"/>
      <c r="Q921" s="304"/>
      <c r="U921" s="304"/>
      <c r="W921" s="305"/>
      <c r="X921" s="305"/>
      <c r="Z921" s="302"/>
    </row>
    <row r="922" spans="1:26">
      <c r="A922" s="304"/>
      <c r="M922" s="304"/>
      <c r="Q922" s="304"/>
      <c r="U922" s="304"/>
      <c r="W922" s="305"/>
      <c r="X922" s="305"/>
      <c r="Z922" s="302"/>
    </row>
    <row r="923" spans="1:26">
      <c r="A923" s="304"/>
      <c r="M923" s="304"/>
      <c r="Q923" s="304"/>
      <c r="U923" s="304"/>
      <c r="W923" s="305"/>
      <c r="X923" s="305"/>
      <c r="Z923" s="302"/>
    </row>
    <row r="924" spans="1:26">
      <c r="A924" s="304"/>
      <c r="M924" s="304"/>
      <c r="Q924" s="304"/>
      <c r="U924" s="304"/>
      <c r="W924" s="305"/>
      <c r="X924" s="305"/>
      <c r="Z924" s="302"/>
    </row>
    <row r="925" spans="1:26">
      <c r="A925" s="304"/>
      <c r="M925" s="304"/>
      <c r="Q925" s="304"/>
      <c r="U925" s="304"/>
      <c r="W925" s="305"/>
      <c r="X925" s="305"/>
      <c r="Z925" s="302"/>
    </row>
    <row r="926" spans="1:26">
      <c r="A926" s="304"/>
      <c r="M926" s="304"/>
      <c r="Q926" s="304"/>
      <c r="U926" s="304"/>
      <c r="W926" s="305"/>
      <c r="X926" s="305"/>
      <c r="Z926" s="302"/>
    </row>
    <row r="927" spans="1:26">
      <c r="A927" s="304"/>
      <c r="M927" s="304"/>
      <c r="Q927" s="304"/>
      <c r="U927" s="304"/>
      <c r="W927" s="305"/>
      <c r="X927" s="305"/>
      <c r="Z927" s="302"/>
    </row>
    <row r="928" spans="1:26">
      <c r="A928" s="304"/>
      <c r="M928" s="304"/>
      <c r="Q928" s="304"/>
      <c r="U928" s="304"/>
      <c r="W928" s="305"/>
      <c r="X928" s="305"/>
      <c r="Z928" s="302"/>
    </row>
    <row r="929" spans="1:26">
      <c r="A929" s="304"/>
      <c r="M929" s="304"/>
      <c r="Q929" s="304"/>
      <c r="U929" s="304"/>
      <c r="W929" s="305"/>
      <c r="X929" s="305"/>
      <c r="Z929" s="302"/>
    </row>
    <row r="930" spans="1:26">
      <c r="A930" s="304"/>
      <c r="M930" s="304"/>
      <c r="Q930" s="304"/>
      <c r="U930" s="304"/>
      <c r="W930" s="305"/>
      <c r="X930" s="305"/>
      <c r="Z930" s="302"/>
    </row>
    <row r="931" spans="1:26">
      <c r="A931" s="304"/>
      <c r="M931" s="304"/>
      <c r="Q931" s="304"/>
      <c r="U931" s="304"/>
      <c r="W931" s="305"/>
      <c r="X931" s="305"/>
      <c r="Z931" s="302"/>
    </row>
    <row r="932" spans="1:26">
      <c r="A932" s="304"/>
      <c r="M932" s="304"/>
      <c r="Q932" s="304"/>
      <c r="U932" s="304"/>
      <c r="W932" s="305"/>
      <c r="X932" s="305"/>
      <c r="Z932" s="302"/>
    </row>
    <row r="933" spans="1:26">
      <c r="A933" s="304"/>
      <c r="M933" s="304"/>
      <c r="Q933" s="304"/>
      <c r="U933" s="304"/>
      <c r="W933" s="305"/>
      <c r="X933" s="305"/>
      <c r="Z933" s="302"/>
    </row>
    <row r="934" spans="1:26">
      <c r="A934" s="304"/>
      <c r="M934" s="304"/>
      <c r="Q934" s="304"/>
      <c r="U934" s="304"/>
      <c r="W934" s="305"/>
      <c r="X934" s="305"/>
      <c r="Z934" s="302"/>
    </row>
    <row r="935" spans="1:26">
      <c r="A935" s="304"/>
      <c r="M935" s="304"/>
      <c r="Q935" s="304"/>
      <c r="U935" s="304"/>
      <c r="W935" s="305"/>
      <c r="X935" s="305"/>
      <c r="Z935" s="302"/>
    </row>
    <row r="936" spans="1:26">
      <c r="A936" s="304"/>
      <c r="M936" s="304"/>
      <c r="Q936" s="304"/>
      <c r="U936" s="304"/>
      <c r="W936" s="305"/>
      <c r="X936" s="305"/>
      <c r="Z936" s="302"/>
    </row>
    <row r="937" spans="1:26">
      <c r="A937" s="304"/>
      <c r="M937" s="304"/>
      <c r="Q937" s="304"/>
      <c r="U937" s="304"/>
      <c r="W937" s="305"/>
      <c r="X937" s="305"/>
      <c r="Z937" s="302"/>
    </row>
    <row r="938" spans="1:26">
      <c r="A938" s="304"/>
      <c r="M938" s="304"/>
      <c r="Q938" s="304"/>
      <c r="U938" s="304"/>
      <c r="W938" s="305"/>
      <c r="X938" s="305"/>
      <c r="Z938" s="302"/>
    </row>
    <row r="939" spans="1:26">
      <c r="A939" s="304"/>
      <c r="M939" s="304"/>
      <c r="Q939" s="304"/>
      <c r="U939" s="304"/>
      <c r="W939" s="305"/>
      <c r="X939" s="305"/>
      <c r="Z939" s="302"/>
    </row>
    <row r="940" spans="1:26">
      <c r="A940" s="304"/>
      <c r="M940" s="304"/>
      <c r="Q940" s="304"/>
      <c r="U940" s="304"/>
      <c r="W940" s="305"/>
      <c r="X940" s="305"/>
      <c r="Z940" s="302"/>
    </row>
    <row r="941" spans="1:26">
      <c r="A941" s="304"/>
      <c r="M941" s="304"/>
      <c r="Q941" s="304"/>
      <c r="U941" s="304"/>
      <c r="W941" s="305"/>
      <c r="X941" s="305"/>
      <c r="Z941" s="302"/>
    </row>
    <row r="942" spans="1:26">
      <c r="A942" s="304"/>
      <c r="M942" s="304"/>
      <c r="Q942" s="304"/>
      <c r="U942" s="304"/>
      <c r="W942" s="305"/>
      <c r="X942" s="305"/>
      <c r="Z942" s="302"/>
    </row>
    <row r="943" spans="1:26">
      <c r="A943" s="304"/>
      <c r="M943" s="304"/>
      <c r="Q943" s="304"/>
      <c r="U943" s="304"/>
      <c r="W943" s="305"/>
      <c r="X943" s="305"/>
      <c r="Z943" s="302"/>
    </row>
    <row r="944" spans="1:26">
      <c r="A944" s="304"/>
      <c r="M944" s="304"/>
      <c r="Q944" s="304"/>
      <c r="U944" s="304"/>
      <c r="W944" s="305"/>
      <c r="X944" s="305"/>
      <c r="Z944" s="302"/>
    </row>
    <row r="945" spans="1:26">
      <c r="A945" s="304"/>
      <c r="M945" s="304"/>
      <c r="Q945" s="304"/>
      <c r="U945" s="304"/>
      <c r="W945" s="305"/>
      <c r="X945" s="305"/>
      <c r="Z945" s="302"/>
    </row>
    <row r="946" spans="1:26">
      <c r="A946" s="304"/>
      <c r="M946" s="304"/>
      <c r="Q946" s="304"/>
      <c r="U946" s="304"/>
      <c r="W946" s="305"/>
      <c r="X946" s="305"/>
      <c r="Z946" s="302"/>
    </row>
    <row r="947" spans="1:26">
      <c r="A947" s="304"/>
      <c r="M947" s="304"/>
      <c r="Q947" s="304"/>
      <c r="U947" s="304"/>
      <c r="W947" s="305"/>
      <c r="X947" s="305"/>
      <c r="Z947" s="302"/>
    </row>
    <row r="948" spans="1:26">
      <c r="A948" s="304"/>
      <c r="M948" s="304"/>
      <c r="Q948" s="304"/>
      <c r="U948" s="304"/>
      <c r="W948" s="305"/>
      <c r="X948" s="305"/>
      <c r="Z948" s="302"/>
    </row>
    <row r="949" spans="1:26">
      <c r="A949" s="304"/>
      <c r="M949" s="304"/>
      <c r="Q949" s="304"/>
      <c r="U949" s="304"/>
      <c r="W949" s="305"/>
      <c r="X949" s="305"/>
      <c r="Z949" s="302"/>
    </row>
    <row r="950" spans="1:26">
      <c r="A950" s="304"/>
      <c r="M950" s="304"/>
      <c r="Q950" s="304"/>
      <c r="U950" s="304"/>
      <c r="W950" s="305"/>
      <c r="X950" s="305"/>
      <c r="Z950" s="302"/>
    </row>
    <row r="951" spans="1:26">
      <c r="A951" s="304"/>
      <c r="M951" s="304"/>
      <c r="Q951" s="304"/>
      <c r="U951" s="304"/>
      <c r="W951" s="305"/>
      <c r="X951" s="305"/>
      <c r="Z951" s="302"/>
    </row>
    <row r="952" spans="1:26">
      <c r="A952" s="304"/>
      <c r="M952" s="304"/>
      <c r="Q952" s="304"/>
      <c r="U952" s="304"/>
      <c r="W952" s="305"/>
      <c r="X952" s="305"/>
      <c r="Z952" s="302"/>
    </row>
    <row r="953" spans="1:26">
      <c r="A953" s="304"/>
      <c r="M953" s="304"/>
      <c r="Q953" s="304"/>
      <c r="U953" s="304"/>
      <c r="W953" s="305"/>
      <c r="X953" s="305"/>
      <c r="Z953" s="302"/>
    </row>
    <row r="954" spans="1:26">
      <c r="A954" s="304"/>
      <c r="M954" s="304"/>
      <c r="Q954" s="304"/>
      <c r="U954" s="304"/>
      <c r="W954" s="305"/>
      <c r="X954" s="305"/>
      <c r="Z954" s="302"/>
    </row>
    <row r="955" spans="1:26">
      <c r="A955" s="304"/>
      <c r="M955" s="304"/>
      <c r="Q955" s="304"/>
      <c r="U955" s="304"/>
      <c r="W955" s="305"/>
      <c r="X955" s="305"/>
      <c r="Z955" s="302"/>
    </row>
    <row r="956" spans="1:26">
      <c r="A956" s="304"/>
      <c r="M956" s="304"/>
      <c r="Q956" s="304"/>
      <c r="U956" s="304"/>
      <c r="W956" s="305"/>
      <c r="X956" s="305"/>
      <c r="Z956" s="302"/>
    </row>
    <row r="957" spans="1:26">
      <c r="A957" s="304"/>
      <c r="M957" s="304"/>
      <c r="Q957" s="304"/>
      <c r="U957" s="304"/>
      <c r="W957" s="305"/>
      <c r="X957" s="305"/>
      <c r="Z957" s="302"/>
    </row>
    <row r="958" spans="1:26">
      <c r="A958" s="304"/>
      <c r="M958" s="304"/>
      <c r="Q958" s="304"/>
      <c r="U958" s="304"/>
      <c r="W958" s="305"/>
      <c r="X958" s="305"/>
      <c r="Z958" s="302"/>
    </row>
    <row r="959" spans="1:26">
      <c r="A959" s="304"/>
      <c r="M959" s="304"/>
      <c r="Q959" s="304"/>
      <c r="U959" s="304"/>
      <c r="W959" s="305"/>
      <c r="X959" s="305"/>
      <c r="Z959" s="302"/>
    </row>
    <row r="960" spans="1:26">
      <c r="A960" s="304"/>
      <c r="M960" s="304"/>
      <c r="Q960" s="304"/>
      <c r="U960" s="304"/>
      <c r="W960" s="305"/>
      <c r="X960" s="305"/>
      <c r="Z960" s="302"/>
    </row>
    <row r="961" spans="1:26">
      <c r="A961" s="304"/>
      <c r="M961" s="304"/>
      <c r="Q961" s="304"/>
      <c r="U961" s="304"/>
      <c r="W961" s="305"/>
      <c r="X961" s="305"/>
      <c r="Z961" s="302"/>
    </row>
    <row r="962" spans="1:26">
      <c r="A962" s="304"/>
      <c r="M962" s="304"/>
      <c r="Q962" s="304"/>
      <c r="U962" s="304"/>
      <c r="W962" s="305"/>
      <c r="X962" s="305"/>
      <c r="Z962" s="302"/>
    </row>
    <row r="963" spans="1:26">
      <c r="A963" s="304"/>
      <c r="M963" s="304"/>
      <c r="Q963" s="304"/>
      <c r="U963" s="304"/>
      <c r="W963" s="305"/>
      <c r="X963" s="305"/>
      <c r="Z963" s="302"/>
    </row>
    <row r="964" spans="1:26">
      <c r="A964" s="304"/>
      <c r="M964" s="304"/>
      <c r="Q964" s="304"/>
      <c r="U964" s="304"/>
      <c r="W964" s="305"/>
      <c r="X964" s="305"/>
      <c r="Z964" s="302"/>
    </row>
    <row r="965" spans="1:26">
      <c r="A965" s="304"/>
      <c r="M965" s="304"/>
      <c r="Q965" s="304"/>
      <c r="U965" s="304"/>
      <c r="W965" s="305"/>
      <c r="X965" s="305"/>
      <c r="Z965" s="302"/>
    </row>
    <row r="966" spans="1:26">
      <c r="A966" s="304"/>
      <c r="M966" s="304"/>
      <c r="Q966" s="304"/>
      <c r="U966" s="304"/>
      <c r="W966" s="305"/>
      <c r="X966" s="305"/>
      <c r="Z966" s="302"/>
    </row>
    <row r="967" spans="1:26">
      <c r="A967" s="304"/>
      <c r="M967" s="304"/>
      <c r="Q967" s="304"/>
      <c r="U967" s="304"/>
      <c r="W967" s="305"/>
      <c r="X967" s="305"/>
      <c r="Z967" s="302"/>
    </row>
    <row r="968" spans="1:26">
      <c r="A968" s="304"/>
      <c r="M968" s="304"/>
      <c r="Q968" s="304"/>
      <c r="U968" s="304"/>
      <c r="W968" s="305"/>
      <c r="X968" s="305"/>
      <c r="Z968" s="302"/>
    </row>
    <row r="969" spans="1:26">
      <c r="A969" s="304"/>
      <c r="M969" s="304"/>
      <c r="Q969" s="304"/>
      <c r="U969" s="304"/>
      <c r="W969" s="305"/>
      <c r="X969" s="305"/>
      <c r="Z969" s="302"/>
    </row>
    <row r="970" spans="1:26">
      <c r="A970" s="304"/>
      <c r="M970" s="304"/>
      <c r="Q970" s="304"/>
      <c r="U970" s="304"/>
      <c r="W970" s="305"/>
      <c r="X970" s="305"/>
      <c r="Z970" s="302"/>
    </row>
    <row r="971" spans="1:26">
      <c r="A971" s="304"/>
      <c r="M971" s="304"/>
      <c r="Q971" s="304"/>
      <c r="U971" s="304"/>
      <c r="W971" s="305"/>
      <c r="X971" s="305"/>
      <c r="Z971" s="302"/>
    </row>
    <row r="972" spans="1:26">
      <c r="A972" s="304"/>
      <c r="M972" s="304"/>
      <c r="Q972" s="304"/>
      <c r="U972" s="304"/>
      <c r="W972" s="305"/>
      <c r="X972" s="305"/>
      <c r="Z972" s="302"/>
    </row>
    <row r="973" spans="1:26">
      <c r="A973" s="304"/>
      <c r="M973" s="304"/>
      <c r="Q973" s="304"/>
      <c r="U973" s="304"/>
      <c r="W973" s="305"/>
      <c r="X973" s="305"/>
      <c r="Z973" s="302"/>
    </row>
    <row r="974" spans="1:26">
      <c r="A974" s="304"/>
      <c r="M974" s="304"/>
      <c r="Q974" s="304"/>
      <c r="U974" s="304"/>
      <c r="W974" s="305"/>
      <c r="X974" s="305"/>
      <c r="Z974" s="302"/>
    </row>
    <row r="975" spans="1:26">
      <c r="A975" s="304"/>
      <c r="M975" s="304"/>
      <c r="Q975" s="304"/>
      <c r="U975" s="304"/>
      <c r="W975" s="305"/>
      <c r="X975" s="305"/>
      <c r="Z975" s="302"/>
    </row>
    <row r="976" spans="1:26">
      <c r="A976" s="304"/>
      <c r="M976" s="304"/>
      <c r="Q976" s="304"/>
      <c r="U976" s="304"/>
      <c r="W976" s="305"/>
      <c r="X976" s="305"/>
      <c r="Z976" s="302"/>
    </row>
    <row r="977" spans="1:26">
      <c r="A977" s="304"/>
      <c r="M977" s="304"/>
      <c r="Q977" s="304"/>
      <c r="U977" s="304"/>
      <c r="W977" s="305"/>
      <c r="X977" s="305"/>
      <c r="Z977" s="302"/>
    </row>
    <row r="978" spans="1:26">
      <c r="A978" s="304"/>
      <c r="M978" s="304"/>
      <c r="Q978" s="304"/>
      <c r="U978" s="304"/>
      <c r="W978" s="305"/>
      <c r="X978" s="305"/>
      <c r="Z978" s="302"/>
    </row>
    <row r="979" spans="1:26">
      <c r="A979" s="304"/>
      <c r="M979" s="304"/>
      <c r="Q979" s="304"/>
      <c r="U979" s="304"/>
      <c r="W979" s="305"/>
      <c r="X979" s="305"/>
      <c r="Z979" s="302"/>
    </row>
    <row r="980" spans="1:26">
      <c r="A980" s="304"/>
      <c r="M980" s="304"/>
      <c r="Q980" s="304"/>
      <c r="U980" s="304"/>
      <c r="W980" s="305"/>
      <c r="X980" s="305"/>
      <c r="Z980" s="302"/>
    </row>
    <row r="981" spans="1:26">
      <c r="A981" s="304"/>
      <c r="M981" s="304"/>
      <c r="Q981" s="304"/>
      <c r="U981" s="304"/>
      <c r="W981" s="305"/>
      <c r="X981" s="305"/>
      <c r="Z981" s="302"/>
    </row>
    <row r="982" spans="1:26">
      <c r="A982" s="304"/>
      <c r="M982" s="304"/>
      <c r="Q982" s="304"/>
      <c r="U982" s="304"/>
      <c r="W982" s="305"/>
      <c r="X982" s="305"/>
      <c r="Z982" s="302"/>
    </row>
    <row r="983" spans="1:26">
      <c r="A983" s="304"/>
      <c r="M983" s="304"/>
      <c r="Q983" s="304"/>
      <c r="U983" s="304"/>
      <c r="W983" s="305"/>
      <c r="X983" s="305"/>
      <c r="Z983" s="302"/>
    </row>
    <row r="984" spans="1:26">
      <c r="A984" s="304"/>
      <c r="M984" s="304"/>
      <c r="Q984" s="304"/>
      <c r="U984" s="304"/>
      <c r="W984" s="305"/>
      <c r="X984" s="305"/>
      <c r="Z984" s="302"/>
    </row>
    <row r="985" spans="1:26">
      <c r="A985" s="304"/>
      <c r="M985" s="304"/>
      <c r="Q985" s="304"/>
      <c r="U985" s="304"/>
      <c r="W985" s="305"/>
      <c r="X985" s="305"/>
      <c r="Z985" s="302"/>
    </row>
    <row r="986" spans="1:26">
      <c r="A986" s="304"/>
      <c r="M986" s="304"/>
      <c r="Q986" s="304"/>
      <c r="U986" s="304"/>
      <c r="W986" s="305"/>
      <c r="X986" s="305"/>
      <c r="Z986" s="302"/>
    </row>
    <row r="987" spans="1:26">
      <c r="A987" s="304"/>
      <c r="M987" s="304"/>
      <c r="Q987" s="304"/>
      <c r="U987" s="304"/>
      <c r="W987" s="305"/>
      <c r="X987" s="305"/>
      <c r="Z987" s="302"/>
    </row>
    <row r="988" spans="1:26">
      <c r="A988" s="304"/>
      <c r="M988" s="304"/>
      <c r="Q988" s="304"/>
      <c r="U988" s="304"/>
      <c r="W988" s="305"/>
      <c r="X988" s="305"/>
      <c r="Z988" s="302"/>
    </row>
    <row r="989" spans="1:26">
      <c r="A989" s="304"/>
      <c r="M989" s="304"/>
      <c r="Q989" s="304"/>
      <c r="U989" s="304"/>
      <c r="W989" s="305"/>
      <c r="X989" s="305"/>
      <c r="Z989" s="302"/>
    </row>
    <row r="990" spans="1:26">
      <c r="A990" s="304"/>
      <c r="M990" s="304"/>
      <c r="Q990" s="304"/>
      <c r="U990" s="304"/>
      <c r="W990" s="305"/>
      <c r="X990" s="305"/>
      <c r="Z990" s="302"/>
    </row>
    <row r="991" spans="1:26">
      <c r="A991" s="304"/>
      <c r="M991" s="304"/>
      <c r="Q991" s="304"/>
      <c r="U991" s="304"/>
      <c r="W991" s="305"/>
      <c r="X991" s="305"/>
      <c r="Z991" s="302"/>
    </row>
    <row r="992" spans="1:26">
      <c r="A992" s="304"/>
      <c r="M992" s="304"/>
      <c r="Q992" s="304"/>
      <c r="U992" s="304"/>
      <c r="W992" s="305"/>
      <c r="X992" s="305"/>
      <c r="Z992" s="302"/>
    </row>
    <row r="993" spans="1:26">
      <c r="A993" s="304"/>
      <c r="M993" s="304"/>
      <c r="Q993" s="304"/>
      <c r="U993" s="304"/>
      <c r="W993" s="305"/>
      <c r="X993" s="305"/>
      <c r="Z993" s="302"/>
    </row>
    <row r="994" spans="1:26">
      <c r="A994" s="304"/>
      <c r="M994" s="304"/>
      <c r="Q994" s="304"/>
      <c r="U994" s="304"/>
      <c r="W994" s="305"/>
      <c r="X994" s="305"/>
      <c r="Z994" s="302"/>
    </row>
    <row r="995" spans="1:26">
      <c r="A995" s="304"/>
      <c r="M995" s="304"/>
      <c r="Q995" s="304"/>
      <c r="U995" s="304"/>
      <c r="W995" s="305"/>
      <c r="X995" s="305"/>
      <c r="Z995" s="302"/>
    </row>
    <row r="996" spans="1:26">
      <c r="A996" s="304"/>
      <c r="M996" s="304"/>
      <c r="Q996" s="304"/>
      <c r="U996" s="304"/>
      <c r="W996" s="305"/>
      <c r="X996" s="305"/>
      <c r="Z996" s="302"/>
    </row>
    <row r="997" spans="1:26">
      <c r="A997" s="304"/>
      <c r="M997" s="304"/>
      <c r="Q997" s="304"/>
      <c r="U997" s="304"/>
      <c r="W997" s="305"/>
      <c r="X997" s="305"/>
      <c r="Z997" s="302"/>
    </row>
    <row r="998" spans="1:26">
      <c r="A998" s="304"/>
      <c r="M998" s="304"/>
      <c r="Q998" s="304"/>
      <c r="U998" s="304"/>
      <c r="W998" s="305"/>
      <c r="X998" s="305"/>
      <c r="Z998" s="302"/>
    </row>
    <row r="999" spans="1:26">
      <c r="A999" s="304"/>
      <c r="M999" s="304"/>
      <c r="Q999" s="304"/>
      <c r="U999" s="304"/>
      <c r="W999" s="305"/>
      <c r="X999" s="305"/>
      <c r="Z999" s="302"/>
    </row>
    <row r="1000" spans="1:26">
      <c r="A1000" s="304"/>
      <c r="M1000" s="304"/>
      <c r="Q1000" s="304"/>
      <c r="U1000" s="304"/>
      <c r="W1000" s="305"/>
      <c r="X1000" s="305"/>
      <c r="Z1000" s="302"/>
    </row>
    <row r="1001" spans="1:26">
      <c r="A1001" s="304"/>
      <c r="M1001" s="304"/>
      <c r="Q1001" s="304"/>
      <c r="U1001" s="304"/>
      <c r="W1001" s="305"/>
      <c r="X1001" s="305"/>
      <c r="Z1001" s="302"/>
    </row>
    <row r="1002" spans="1:26">
      <c r="A1002" s="304"/>
      <c r="M1002" s="304"/>
      <c r="Q1002" s="304"/>
      <c r="U1002" s="304"/>
      <c r="W1002" s="305"/>
      <c r="X1002" s="305"/>
      <c r="Z1002" s="302"/>
    </row>
    <row r="1003" spans="1:26">
      <c r="A1003" s="304"/>
      <c r="M1003" s="304"/>
      <c r="Q1003" s="304"/>
      <c r="U1003" s="304"/>
      <c r="W1003" s="305"/>
      <c r="X1003" s="305"/>
      <c r="Z1003" s="302"/>
    </row>
    <row r="1004" spans="1:26">
      <c r="A1004" s="304"/>
      <c r="M1004" s="304"/>
      <c r="Q1004" s="304"/>
      <c r="U1004" s="304"/>
      <c r="W1004" s="305"/>
      <c r="X1004" s="305"/>
      <c r="Z1004" s="302"/>
    </row>
    <row r="1005" spans="1:26">
      <c r="A1005" s="304"/>
      <c r="M1005" s="304"/>
      <c r="Q1005" s="304"/>
      <c r="U1005" s="304"/>
      <c r="W1005" s="305"/>
      <c r="X1005" s="305"/>
      <c r="Z1005" s="302"/>
    </row>
    <row r="1006" spans="1:26">
      <c r="A1006" s="304"/>
      <c r="M1006" s="304"/>
      <c r="Q1006" s="304"/>
      <c r="U1006" s="304"/>
      <c r="W1006" s="305"/>
      <c r="X1006" s="305"/>
      <c r="Z1006" s="302"/>
    </row>
    <row r="1007" spans="1:26">
      <c r="A1007" s="304"/>
      <c r="M1007" s="304"/>
      <c r="Q1007" s="304"/>
      <c r="U1007" s="304"/>
      <c r="W1007" s="305"/>
      <c r="X1007" s="305"/>
      <c r="Z1007" s="302"/>
    </row>
    <row r="1008" spans="1:26">
      <c r="A1008" s="304"/>
      <c r="M1008" s="304"/>
      <c r="Q1008" s="304"/>
      <c r="U1008" s="304"/>
      <c r="W1008" s="305"/>
      <c r="X1008" s="305"/>
      <c r="Z1008" s="302"/>
    </row>
    <row r="1009" spans="1:26">
      <c r="A1009" s="304"/>
      <c r="M1009" s="304"/>
      <c r="Q1009" s="304"/>
      <c r="U1009" s="304"/>
      <c r="W1009" s="305"/>
      <c r="X1009" s="305"/>
      <c r="Z1009" s="302"/>
    </row>
    <row r="1010" spans="1:26">
      <c r="A1010" s="304"/>
      <c r="M1010" s="304"/>
      <c r="Q1010" s="304"/>
      <c r="U1010" s="304"/>
      <c r="W1010" s="305"/>
      <c r="X1010" s="305"/>
      <c r="Z1010" s="302"/>
    </row>
    <row r="1011" spans="1:26">
      <c r="A1011" s="304"/>
      <c r="M1011" s="304"/>
      <c r="Q1011" s="304"/>
      <c r="U1011" s="304"/>
      <c r="W1011" s="305"/>
      <c r="X1011" s="305"/>
      <c r="Z1011" s="302"/>
    </row>
    <row r="1012" spans="1:26">
      <c r="A1012" s="304"/>
      <c r="M1012" s="304"/>
      <c r="Q1012" s="304"/>
      <c r="U1012" s="304"/>
      <c r="W1012" s="305"/>
      <c r="X1012" s="305"/>
      <c r="Z1012" s="302"/>
    </row>
    <row r="1013" spans="1:26">
      <c r="A1013" s="304"/>
      <c r="M1013" s="304"/>
      <c r="Q1013" s="304"/>
      <c r="U1013" s="304"/>
      <c r="W1013" s="305"/>
      <c r="X1013" s="305"/>
      <c r="Z1013" s="302"/>
    </row>
    <row r="1014" spans="1:26">
      <c r="A1014" s="304"/>
      <c r="M1014" s="304"/>
      <c r="Q1014" s="304"/>
      <c r="U1014" s="304"/>
      <c r="W1014" s="305"/>
      <c r="X1014" s="305"/>
      <c r="Z1014" s="302"/>
    </row>
    <row r="1015" spans="1:26">
      <c r="A1015" s="304"/>
      <c r="M1015" s="304"/>
      <c r="Q1015" s="304"/>
      <c r="U1015" s="304"/>
      <c r="W1015" s="305"/>
      <c r="X1015" s="305"/>
      <c r="Z1015" s="302"/>
    </row>
    <row r="1016" spans="1:26">
      <c r="A1016" s="304"/>
      <c r="M1016" s="304"/>
      <c r="Q1016" s="304"/>
      <c r="U1016" s="304"/>
      <c r="W1016" s="305"/>
      <c r="X1016" s="305"/>
      <c r="Z1016" s="302"/>
    </row>
    <row r="1017" spans="1:26">
      <c r="A1017" s="304"/>
      <c r="M1017" s="304"/>
      <c r="Q1017" s="304"/>
      <c r="U1017" s="304"/>
      <c r="W1017" s="305"/>
      <c r="X1017" s="305"/>
      <c r="Z1017" s="302"/>
    </row>
    <row r="1018" spans="1:26">
      <c r="A1018" s="304"/>
      <c r="M1018" s="304"/>
      <c r="Q1018" s="304"/>
      <c r="U1018" s="304"/>
      <c r="W1018" s="305"/>
      <c r="X1018" s="305"/>
      <c r="Z1018" s="302"/>
    </row>
    <row r="1019" spans="1:26">
      <c r="A1019" s="304"/>
      <c r="M1019" s="304"/>
      <c r="Q1019" s="304"/>
      <c r="U1019" s="304"/>
      <c r="W1019" s="305"/>
      <c r="X1019" s="305"/>
      <c r="Z1019" s="302"/>
    </row>
    <row r="1020" spans="1:26">
      <c r="A1020" s="304"/>
      <c r="M1020" s="304"/>
      <c r="Q1020" s="304"/>
      <c r="U1020" s="304"/>
      <c r="W1020" s="305"/>
      <c r="X1020" s="305"/>
      <c r="Z1020" s="302"/>
    </row>
    <row r="1021" spans="1:26">
      <c r="A1021" s="304"/>
      <c r="M1021" s="304"/>
      <c r="Q1021" s="304"/>
      <c r="U1021" s="304"/>
      <c r="W1021" s="305"/>
      <c r="X1021" s="305"/>
      <c r="Z1021" s="302"/>
    </row>
    <row r="1022" spans="1:26">
      <c r="A1022" s="304"/>
      <c r="M1022" s="304"/>
      <c r="Q1022" s="304"/>
      <c r="U1022" s="304"/>
      <c r="W1022" s="305"/>
      <c r="X1022" s="305"/>
      <c r="Z1022" s="302"/>
    </row>
    <row r="1023" spans="1:26">
      <c r="A1023" s="304"/>
      <c r="M1023" s="304"/>
      <c r="Q1023" s="304"/>
      <c r="U1023" s="304"/>
      <c r="W1023" s="305"/>
      <c r="X1023" s="305"/>
      <c r="Z1023" s="302"/>
    </row>
    <row r="1024" spans="1:26">
      <c r="A1024" s="304"/>
      <c r="M1024" s="304"/>
      <c r="Q1024" s="304"/>
      <c r="U1024" s="304"/>
      <c r="W1024" s="305"/>
      <c r="X1024" s="305"/>
      <c r="Z1024" s="302"/>
    </row>
    <row r="1025" spans="1:26">
      <c r="A1025" s="304"/>
      <c r="M1025" s="304"/>
      <c r="Q1025" s="304"/>
      <c r="U1025" s="304"/>
      <c r="W1025" s="305"/>
      <c r="X1025" s="305"/>
      <c r="Z1025" s="302"/>
    </row>
    <row r="1026" spans="1:26">
      <c r="A1026" s="304"/>
      <c r="M1026" s="304"/>
      <c r="Q1026" s="304"/>
      <c r="U1026" s="304"/>
      <c r="W1026" s="305"/>
      <c r="X1026" s="305"/>
      <c r="Z1026" s="302"/>
    </row>
    <row r="1027" spans="1:26">
      <c r="A1027" s="304"/>
      <c r="M1027" s="304"/>
      <c r="Q1027" s="304"/>
      <c r="U1027" s="304"/>
      <c r="W1027" s="305"/>
      <c r="X1027" s="305"/>
      <c r="Z1027" s="302"/>
    </row>
    <row r="1028" spans="1:26">
      <c r="A1028" s="304"/>
      <c r="M1028" s="304"/>
      <c r="Q1028" s="304"/>
      <c r="U1028" s="304"/>
      <c r="W1028" s="305"/>
      <c r="X1028" s="305"/>
      <c r="Z1028" s="302"/>
    </row>
    <row r="1029" spans="1:26">
      <c r="A1029" s="304"/>
      <c r="M1029" s="304"/>
      <c r="Q1029" s="304"/>
      <c r="U1029" s="304"/>
      <c r="W1029" s="305"/>
      <c r="X1029" s="305"/>
      <c r="Z1029" s="302"/>
    </row>
    <row r="1030" spans="1:26">
      <c r="A1030" s="304"/>
      <c r="M1030" s="304"/>
      <c r="Q1030" s="304"/>
      <c r="U1030" s="304"/>
      <c r="W1030" s="305"/>
      <c r="X1030" s="305"/>
      <c r="Z1030" s="302"/>
    </row>
    <row r="1031" spans="1:26">
      <c r="A1031" s="304"/>
      <c r="M1031" s="304"/>
      <c r="Q1031" s="304"/>
      <c r="U1031" s="304"/>
      <c r="W1031" s="305"/>
      <c r="X1031" s="305"/>
      <c r="Z1031" s="302"/>
    </row>
    <row r="1032" spans="1:26">
      <c r="A1032" s="304"/>
      <c r="M1032" s="304"/>
      <c r="Q1032" s="304"/>
      <c r="U1032" s="304"/>
      <c r="W1032" s="305"/>
      <c r="X1032" s="305"/>
      <c r="Z1032" s="302"/>
    </row>
    <row r="1033" spans="1:26">
      <c r="A1033" s="304"/>
      <c r="M1033" s="304"/>
      <c r="Q1033" s="304"/>
      <c r="U1033" s="304"/>
      <c r="W1033" s="305"/>
      <c r="X1033" s="305"/>
      <c r="Z1033" s="302"/>
    </row>
    <row r="1034" spans="1:26">
      <c r="A1034" s="304"/>
      <c r="M1034" s="304"/>
      <c r="Q1034" s="304"/>
      <c r="U1034" s="304"/>
      <c r="W1034" s="305"/>
      <c r="X1034" s="305"/>
      <c r="Z1034" s="302"/>
    </row>
    <row r="1035" spans="1:26">
      <c r="A1035" s="304"/>
      <c r="M1035" s="304"/>
      <c r="Q1035" s="304"/>
      <c r="U1035" s="304"/>
      <c r="W1035" s="305"/>
      <c r="X1035" s="305"/>
      <c r="Z1035" s="302"/>
    </row>
    <row r="1036" spans="1:26">
      <c r="A1036" s="304"/>
      <c r="M1036" s="304"/>
      <c r="Q1036" s="304"/>
      <c r="U1036" s="304"/>
      <c r="W1036" s="305"/>
      <c r="X1036" s="305"/>
      <c r="Z1036" s="302"/>
    </row>
    <row r="1037" spans="1:26">
      <c r="A1037" s="304"/>
      <c r="M1037" s="304"/>
      <c r="Q1037" s="304"/>
      <c r="U1037" s="304"/>
      <c r="W1037" s="305"/>
      <c r="X1037" s="305"/>
      <c r="Z1037" s="302"/>
    </row>
    <row r="1038" spans="1:26">
      <c r="A1038" s="304"/>
      <c r="M1038" s="304"/>
      <c r="Q1038" s="304"/>
      <c r="U1038" s="304"/>
      <c r="W1038" s="305"/>
      <c r="X1038" s="305"/>
      <c r="Z1038" s="302"/>
    </row>
    <row r="1039" spans="1:26">
      <c r="A1039" s="304"/>
      <c r="M1039" s="304"/>
      <c r="Q1039" s="304"/>
      <c r="U1039" s="304"/>
      <c r="W1039" s="305"/>
      <c r="X1039" s="305"/>
      <c r="Z1039" s="302"/>
    </row>
    <row r="1040" spans="1:26">
      <c r="A1040" s="304"/>
      <c r="M1040" s="304"/>
      <c r="Q1040" s="304"/>
      <c r="U1040" s="304"/>
      <c r="W1040" s="305"/>
      <c r="X1040" s="305"/>
      <c r="Z1040" s="302"/>
    </row>
    <row r="1041" spans="1:26">
      <c r="A1041" s="304"/>
      <c r="M1041" s="304"/>
      <c r="Q1041" s="304"/>
      <c r="U1041" s="304"/>
      <c r="W1041" s="305"/>
      <c r="X1041" s="305"/>
      <c r="Z1041" s="302"/>
    </row>
    <row r="1042" spans="1:26">
      <c r="A1042" s="304"/>
      <c r="M1042" s="304"/>
      <c r="Q1042" s="304"/>
      <c r="U1042" s="304"/>
      <c r="W1042" s="305"/>
      <c r="X1042" s="305"/>
      <c r="Z1042" s="302"/>
    </row>
    <row r="1043" spans="1:26">
      <c r="A1043" s="304"/>
      <c r="M1043" s="304"/>
      <c r="Q1043" s="304"/>
      <c r="U1043" s="304"/>
      <c r="W1043" s="305"/>
      <c r="X1043" s="305"/>
      <c r="Z1043" s="302"/>
    </row>
    <row r="1044" spans="1:26">
      <c r="A1044" s="304"/>
      <c r="M1044" s="304"/>
      <c r="Q1044" s="304"/>
      <c r="U1044" s="304"/>
      <c r="W1044" s="305"/>
      <c r="X1044" s="305"/>
      <c r="Z1044" s="302"/>
    </row>
    <row r="1045" spans="1:26">
      <c r="A1045" s="304"/>
      <c r="M1045" s="304"/>
      <c r="Q1045" s="304"/>
      <c r="U1045" s="304"/>
      <c r="W1045" s="305"/>
      <c r="X1045" s="305"/>
      <c r="Z1045" s="302"/>
    </row>
    <row r="1046" spans="1:26">
      <c r="A1046" s="304"/>
      <c r="M1046" s="304"/>
      <c r="Q1046" s="304"/>
      <c r="U1046" s="304"/>
      <c r="W1046" s="305"/>
      <c r="X1046" s="305"/>
      <c r="Z1046" s="302"/>
    </row>
    <row r="1047" spans="1:26">
      <c r="A1047" s="304"/>
      <c r="M1047" s="304"/>
      <c r="Q1047" s="304"/>
      <c r="U1047" s="304"/>
      <c r="W1047" s="305"/>
      <c r="X1047" s="305"/>
      <c r="Z1047" s="302"/>
    </row>
    <row r="1048" spans="1:26">
      <c r="A1048" s="304"/>
      <c r="M1048" s="304"/>
      <c r="Q1048" s="304"/>
      <c r="U1048" s="304"/>
      <c r="W1048" s="305"/>
      <c r="X1048" s="305"/>
      <c r="Z1048" s="302"/>
    </row>
    <row r="1049" spans="1:26">
      <c r="A1049" s="304"/>
      <c r="M1049" s="304"/>
      <c r="Q1049" s="304"/>
      <c r="U1049" s="304"/>
      <c r="W1049" s="305"/>
      <c r="X1049" s="305"/>
      <c r="Z1049" s="302"/>
    </row>
    <row r="1050" spans="1:26">
      <c r="A1050" s="304"/>
      <c r="M1050" s="304"/>
      <c r="Q1050" s="304"/>
      <c r="U1050" s="304"/>
      <c r="W1050" s="305"/>
      <c r="X1050" s="305"/>
      <c r="Z1050" s="302"/>
    </row>
    <row r="1051" spans="1:26">
      <c r="A1051" s="304"/>
      <c r="M1051" s="304"/>
      <c r="Q1051" s="304"/>
      <c r="U1051" s="304"/>
      <c r="W1051" s="305"/>
      <c r="X1051" s="305"/>
      <c r="Z1051" s="302"/>
    </row>
    <row r="1052" spans="1:26">
      <c r="A1052" s="304"/>
      <c r="M1052" s="304"/>
      <c r="Q1052" s="304"/>
      <c r="U1052" s="304"/>
      <c r="W1052" s="305"/>
      <c r="X1052" s="305"/>
      <c r="Z1052" s="302"/>
    </row>
    <row r="1053" spans="1:26">
      <c r="A1053" s="304"/>
      <c r="M1053" s="304"/>
      <c r="Q1053" s="304"/>
      <c r="U1053" s="304"/>
      <c r="W1053" s="305"/>
      <c r="X1053" s="305"/>
      <c r="Z1053" s="302"/>
    </row>
    <row r="1054" spans="1:26">
      <c r="A1054" s="304"/>
      <c r="M1054" s="304"/>
      <c r="Q1054" s="304"/>
      <c r="U1054" s="304"/>
      <c r="W1054" s="305"/>
      <c r="X1054" s="305"/>
      <c r="Z1054" s="302"/>
    </row>
    <row r="1055" spans="1:26">
      <c r="A1055" s="304"/>
      <c r="M1055" s="304"/>
      <c r="Q1055" s="304"/>
      <c r="U1055" s="304"/>
      <c r="W1055" s="305"/>
      <c r="X1055" s="305"/>
      <c r="Z1055" s="302"/>
    </row>
    <row r="1056" spans="1:26">
      <c r="A1056" s="304"/>
      <c r="M1056" s="304"/>
      <c r="Q1056" s="304"/>
      <c r="U1056" s="304"/>
      <c r="W1056" s="305"/>
      <c r="X1056" s="305"/>
      <c r="Z1056" s="302"/>
    </row>
    <row r="1057" spans="1:26">
      <c r="A1057" s="304"/>
      <c r="M1057" s="304"/>
      <c r="Q1057" s="304"/>
      <c r="U1057" s="304"/>
      <c r="W1057" s="305"/>
      <c r="X1057" s="305"/>
      <c r="Z1057" s="302"/>
    </row>
    <row r="1058" spans="1:26">
      <c r="A1058" s="304"/>
      <c r="M1058" s="304"/>
      <c r="Q1058" s="304"/>
      <c r="U1058" s="304"/>
      <c r="W1058" s="305"/>
      <c r="X1058" s="305"/>
      <c r="Z1058" s="302"/>
    </row>
    <row r="1059" spans="1:26">
      <c r="A1059" s="304"/>
      <c r="M1059" s="304"/>
      <c r="Q1059" s="304"/>
      <c r="U1059" s="304"/>
      <c r="W1059" s="305"/>
      <c r="X1059" s="305"/>
      <c r="Z1059" s="302"/>
    </row>
    <row r="1060" spans="1:26">
      <c r="A1060" s="304"/>
      <c r="M1060" s="304"/>
      <c r="Q1060" s="304"/>
      <c r="U1060" s="304"/>
      <c r="W1060" s="305"/>
      <c r="X1060" s="305"/>
      <c r="Z1060" s="302"/>
    </row>
    <row r="1061" spans="1:26">
      <c r="A1061" s="304"/>
      <c r="M1061" s="304"/>
      <c r="Q1061" s="304"/>
      <c r="U1061" s="304"/>
      <c r="W1061" s="305"/>
      <c r="X1061" s="305"/>
      <c r="Z1061" s="302"/>
    </row>
    <row r="1062" spans="1:26">
      <c r="A1062" s="304"/>
      <c r="M1062" s="304"/>
      <c r="Q1062" s="304"/>
      <c r="U1062" s="304"/>
      <c r="W1062" s="305"/>
      <c r="X1062" s="305"/>
      <c r="Z1062" s="302"/>
    </row>
    <row r="1063" spans="1:26">
      <c r="A1063" s="304"/>
      <c r="M1063" s="304"/>
      <c r="Q1063" s="304"/>
      <c r="U1063" s="304"/>
      <c r="W1063" s="305"/>
      <c r="X1063" s="305"/>
      <c r="Z1063" s="302"/>
    </row>
    <row r="1064" spans="1:26">
      <c r="A1064" s="304"/>
      <c r="M1064" s="304"/>
      <c r="Q1064" s="304"/>
      <c r="U1064" s="304"/>
      <c r="W1064" s="305"/>
      <c r="X1064" s="305"/>
      <c r="Z1064" s="302"/>
    </row>
    <row r="1065" spans="1:26">
      <c r="A1065" s="304"/>
      <c r="M1065" s="304"/>
      <c r="Q1065" s="304"/>
      <c r="U1065" s="304"/>
      <c r="W1065" s="305"/>
      <c r="X1065" s="305"/>
      <c r="Z1065" s="302"/>
    </row>
    <row r="1066" spans="1:26">
      <c r="A1066" s="304"/>
      <c r="M1066" s="304"/>
      <c r="Q1066" s="304"/>
      <c r="U1066" s="304"/>
      <c r="W1066" s="305"/>
      <c r="X1066" s="305"/>
      <c r="Z1066" s="302"/>
    </row>
    <row r="1067" spans="1:26">
      <c r="A1067" s="304"/>
      <c r="M1067" s="304"/>
      <c r="Q1067" s="304"/>
      <c r="U1067" s="304"/>
      <c r="W1067" s="305"/>
      <c r="X1067" s="305"/>
      <c r="Z1067" s="302"/>
    </row>
    <row r="1068" spans="1:26">
      <c r="A1068" s="304"/>
      <c r="M1068" s="304"/>
      <c r="Q1068" s="304"/>
      <c r="U1068" s="304"/>
      <c r="W1068" s="305"/>
      <c r="X1068" s="305"/>
      <c r="Z1068" s="302"/>
    </row>
    <row r="1069" spans="1:26">
      <c r="A1069" s="304"/>
      <c r="M1069" s="304"/>
      <c r="Q1069" s="304"/>
      <c r="U1069" s="304"/>
      <c r="W1069" s="305"/>
      <c r="X1069" s="305"/>
      <c r="Z1069" s="302"/>
    </row>
    <row r="1070" spans="1:26">
      <c r="A1070" s="304"/>
      <c r="M1070" s="304"/>
      <c r="Q1070" s="304"/>
      <c r="U1070" s="304"/>
      <c r="W1070" s="305"/>
      <c r="X1070" s="305"/>
      <c r="Z1070" s="302"/>
    </row>
    <row r="1071" spans="1:26">
      <c r="A1071" s="304"/>
      <c r="M1071" s="304"/>
      <c r="Q1071" s="304"/>
      <c r="U1071" s="304"/>
      <c r="W1071" s="305"/>
      <c r="X1071" s="305"/>
      <c r="Z1071" s="302"/>
    </row>
    <row r="1072" spans="1:26">
      <c r="A1072" s="304"/>
      <c r="M1072" s="304"/>
      <c r="Q1072" s="304"/>
      <c r="U1072" s="304"/>
      <c r="W1072" s="305"/>
      <c r="X1072" s="305"/>
      <c r="Z1072" s="302"/>
    </row>
    <row r="1073" spans="1:26">
      <c r="A1073" s="304"/>
      <c r="M1073" s="304"/>
      <c r="Q1073" s="304"/>
      <c r="U1073" s="304"/>
      <c r="W1073" s="305"/>
      <c r="X1073" s="305"/>
      <c r="Z1073" s="302"/>
    </row>
    <row r="1074" spans="1:26">
      <c r="A1074" s="304"/>
      <c r="M1074" s="304"/>
      <c r="Q1074" s="304"/>
      <c r="U1074" s="304"/>
      <c r="W1074" s="305"/>
      <c r="X1074" s="305"/>
      <c r="Z1074" s="302"/>
    </row>
    <row r="1075" spans="1:26">
      <c r="A1075" s="304"/>
      <c r="M1075" s="304"/>
      <c r="Q1075" s="304"/>
      <c r="U1075" s="304"/>
      <c r="W1075" s="305"/>
      <c r="X1075" s="305"/>
      <c r="Z1075" s="302"/>
    </row>
    <row r="1076" spans="1:26">
      <c r="A1076" s="304"/>
      <c r="M1076" s="304"/>
      <c r="Q1076" s="304"/>
      <c r="U1076" s="304"/>
      <c r="W1076" s="305"/>
      <c r="X1076" s="305"/>
      <c r="Z1076" s="302"/>
    </row>
    <row r="1077" spans="1:26">
      <c r="A1077" s="304"/>
      <c r="M1077" s="304"/>
      <c r="Q1077" s="304"/>
      <c r="U1077" s="304"/>
      <c r="W1077" s="305"/>
      <c r="X1077" s="305"/>
      <c r="Z1077" s="302"/>
    </row>
    <row r="1078" spans="1:26">
      <c r="A1078" s="304"/>
      <c r="M1078" s="304"/>
      <c r="Q1078" s="304"/>
      <c r="U1078" s="304"/>
      <c r="W1078" s="305"/>
      <c r="X1078" s="305"/>
      <c r="Z1078" s="302"/>
    </row>
    <row r="1079" spans="1:26">
      <c r="A1079" s="304"/>
      <c r="M1079" s="304"/>
      <c r="Q1079" s="304"/>
      <c r="U1079" s="304"/>
      <c r="W1079" s="305"/>
      <c r="X1079" s="305"/>
      <c r="Z1079" s="302"/>
    </row>
    <row r="1080" spans="1:26">
      <c r="A1080" s="304"/>
      <c r="M1080" s="304"/>
      <c r="Q1080" s="304"/>
      <c r="U1080" s="304"/>
      <c r="W1080" s="305"/>
      <c r="X1080" s="305"/>
      <c r="Z1080" s="302"/>
    </row>
    <row r="1081" spans="1:26">
      <c r="A1081" s="304"/>
      <c r="M1081" s="304"/>
      <c r="Q1081" s="304"/>
      <c r="U1081" s="304"/>
      <c r="W1081" s="305"/>
      <c r="X1081" s="305"/>
      <c r="Z1081" s="302"/>
    </row>
    <row r="1082" spans="1:26">
      <c r="A1082" s="304"/>
      <c r="M1082" s="304"/>
      <c r="Q1082" s="304"/>
      <c r="U1082" s="304"/>
      <c r="W1082" s="305"/>
      <c r="X1082" s="305"/>
      <c r="Z1082" s="302"/>
    </row>
    <row r="1083" spans="1:26">
      <c r="A1083" s="304"/>
      <c r="M1083" s="304"/>
      <c r="Q1083" s="304"/>
      <c r="U1083" s="304"/>
      <c r="W1083" s="305"/>
      <c r="X1083" s="305"/>
      <c r="Z1083" s="302"/>
    </row>
    <row r="1084" spans="1:26">
      <c r="A1084" s="304"/>
      <c r="M1084" s="304"/>
      <c r="Q1084" s="304"/>
      <c r="U1084" s="304"/>
      <c r="W1084" s="305"/>
      <c r="X1084" s="305"/>
      <c r="Z1084" s="302"/>
    </row>
    <row r="1085" spans="1:26">
      <c r="A1085" s="304"/>
      <c r="M1085" s="304"/>
      <c r="Q1085" s="304"/>
      <c r="U1085" s="304"/>
      <c r="W1085" s="305"/>
      <c r="X1085" s="305"/>
      <c r="Z1085" s="302"/>
    </row>
    <row r="1086" spans="1:26">
      <c r="A1086" s="304"/>
      <c r="M1086" s="304"/>
      <c r="Q1086" s="304"/>
      <c r="U1086" s="304"/>
      <c r="W1086" s="305"/>
      <c r="X1086" s="305"/>
      <c r="Z1086" s="302"/>
    </row>
    <row r="1087" spans="1:26">
      <c r="A1087" s="304"/>
      <c r="M1087" s="304"/>
      <c r="Q1087" s="304"/>
      <c r="U1087" s="304"/>
      <c r="W1087" s="305"/>
      <c r="X1087" s="305"/>
      <c r="Z1087" s="302"/>
    </row>
    <row r="1088" spans="1:26">
      <c r="A1088" s="304"/>
      <c r="M1088" s="304"/>
      <c r="Q1088" s="304"/>
      <c r="U1088" s="304"/>
      <c r="W1088" s="305"/>
      <c r="X1088" s="305"/>
      <c r="Z1088" s="302"/>
    </row>
    <row r="1089" spans="1:26">
      <c r="A1089" s="304"/>
      <c r="M1089" s="304"/>
      <c r="Q1089" s="304"/>
      <c r="U1089" s="304"/>
      <c r="W1089" s="305"/>
      <c r="X1089" s="305"/>
      <c r="Z1089" s="302"/>
    </row>
    <row r="1090" spans="1:26">
      <c r="A1090" s="304"/>
      <c r="M1090" s="304"/>
      <c r="Q1090" s="304"/>
      <c r="U1090" s="304"/>
      <c r="W1090" s="305"/>
      <c r="X1090" s="305"/>
      <c r="Z1090" s="302"/>
    </row>
    <row r="1091" spans="1:26">
      <c r="A1091" s="304"/>
      <c r="M1091" s="304"/>
      <c r="Q1091" s="304"/>
      <c r="U1091" s="304"/>
      <c r="W1091" s="305"/>
      <c r="X1091" s="305"/>
      <c r="Z1091" s="302"/>
    </row>
    <row r="1092" spans="1:26">
      <c r="A1092" s="304"/>
      <c r="M1092" s="304"/>
      <c r="Q1092" s="304"/>
      <c r="U1092" s="304"/>
      <c r="W1092" s="305"/>
      <c r="X1092" s="305"/>
      <c r="Z1092" s="302"/>
    </row>
    <row r="1093" spans="1:26">
      <c r="A1093" s="304"/>
      <c r="M1093" s="304"/>
      <c r="Q1093" s="304"/>
      <c r="U1093" s="304"/>
      <c r="W1093" s="305"/>
      <c r="X1093" s="305"/>
      <c r="Z1093" s="302"/>
    </row>
    <row r="1094" spans="1:26">
      <c r="A1094" s="304"/>
      <c r="M1094" s="304"/>
      <c r="Q1094" s="304"/>
      <c r="U1094" s="304"/>
      <c r="W1094" s="305"/>
      <c r="X1094" s="305"/>
      <c r="Z1094" s="302"/>
    </row>
    <row r="1095" spans="1:26">
      <c r="A1095" s="304"/>
      <c r="M1095" s="304"/>
      <c r="Q1095" s="304"/>
      <c r="U1095" s="304"/>
      <c r="W1095" s="305"/>
      <c r="X1095" s="305"/>
      <c r="Z1095" s="302"/>
    </row>
    <row r="1096" spans="1:26">
      <c r="A1096" s="304"/>
      <c r="M1096" s="304"/>
      <c r="Q1096" s="304"/>
      <c r="U1096" s="304"/>
      <c r="W1096" s="305"/>
      <c r="X1096" s="305"/>
      <c r="Z1096" s="302"/>
    </row>
    <row r="1097" spans="1:26">
      <c r="A1097" s="304"/>
      <c r="M1097" s="304"/>
      <c r="Q1097" s="304"/>
      <c r="U1097" s="304"/>
      <c r="W1097" s="305"/>
      <c r="X1097" s="305"/>
      <c r="Z1097" s="302"/>
    </row>
    <row r="1098" spans="1:26">
      <c r="A1098" s="304"/>
      <c r="M1098" s="304"/>
      <c r="Q1098" s="304"/>
      <c r="U1098" s="304"/>
      <c r="W1098" s="305"/>
      <c r="X1098" s="305"/>
      <c r="Z1098" s="302"/>
    </row>
    <row r="1099" spans="1:26">
      <c r="A1099" s="304"/>
      <c r="M1099" s="304"/>
      <c r="Q1099" s="304"/>
      <c r="U1099" s="304"/>
      <c r="W1099" s="305"/>
      <c r="X1099" s="305"/>
      <c r="Z1099" s="302"/>
    </row>
    <row r="1100" spans="1:26">
      <c r="A1100" s="304"/>
      <c r="M1100" s="304"/>
      <c r="Q1100" s="304"/>
      <c r="U1100" s="304"/>
      <c r="W1100" s="305"/>
      <c r="X1100" s="305"/>
      <c r="Z1100" s="302"/>
    </row>
    <row r="1101" spans="1:26">
      <c r="A1101" s="304"/>
      <c r="M1101" s="304"/>
      <c r="Q1101" s="304"/>
      <c r="U1101" s="304"/>
      <c r="W1101" s="305"/>
      <c r="X1101" s="305"/>
      <c r="Z1101" s="302"/>
    </row>
    <row r="1102" spans="1:26">
      <c r="A1102" s="304"/>
      <c r="M1102" s="304"/>
      <c r="Q1102" s="304"/>
      <c r="U1102" s="304"/>
      <c r="W1102" s="305"/>
      <c r="X1102" s="305"/>
      <c r="Z1102" s="302"/>
    </row>
    <row r="1103" spans="1:26">
      <c r="A1103" s="304"/>
      <c r="M1103" s="304"/>
      <c r="Q1103" s="304"/>
      <c r="U1103" s="304"/>
      <c r="W1103" s="305"/>
      <c r="X1103" s="305"/>
      <c r="Z1103" s="302"/>
    </row>
    <row r="1104" spans="1:26">
      <c r="A1104" s="304"/>
      <c r="M1104" s="304"/>
      <c r="Q1104" s="304"/>
      <c r="U1104" s="304"/>
      <c r="W1104" s="305"/>
      <c r="X1104" s="305"/>
      <c r="Z1104" s="302"/>
    </row>
    <row r="1105" spans="1:26">
      <c r="A1105" s="304"/>
      <c r="M1105" s="304"/>
      <c r="Q1105" s="304"/>
      <c r="U1105" s="304"/>
      <c r="W1105" s="305"/>
      <c r="X1105" s="305"/>
      <c r="Z1105" s="302"/>
    </row>
    <row r="1106" spans="1:26">
      <c r="A1106" s="304"/>
      <c r="M1106" s="304"/>
      <c r="Q1106" s="304"/>
      <c r="U1106" s="304"/>
      <c r="W1106" s="305"/>
      <c r="X1106" s="305"/>
      <c r="Z1106" s="302"/>
    </row>
    <row r="1107" spans="1:26">
      <c r="A1107" s="304"/>
      <c r="M1107" s="304"/>
      <c r="Q1107" s="304"/>
      <c r="U1107" s="304"/>
      <c r="W1107" s="305"/>
      <c r="X1107" s="305"/>
      <c r="Z1107" s="302"/>
    </row>
    <row r="1108" spans="1:26">
      <c r="A1108" s="304"/>
      <c r="M1108" s="304"/>
      <c r="Q1108" s="304"/>
      <c r="U1108" s="304"/>
      <c r="W1108" s="305"/>
      <c r="X1108" s="305"/>
      <c r="Z1108" s="302"/>
    </row>
    <row r="1109" spans="1:26">
      <c r="A1109" s="304"/>
      <c r="M1109" s="304"/>
      <c r="Q1109" s="304"/>
      <c r="U1109" s="304"/>
      <c r="W1109" s="305"/>
      <c r="X1109" s="305"/>
      <c r="Z1109" s="302"/>
    </row>
    <row r="1110" spans="1:26">
      <c r="A1110" s="304"/>
      <c r="M1110" s="304"/>
      <c r="Q1110" s="304"/>
      <c r="U1110" s="304"/>
      <c r="W1110" s="305"/>
      <c r="X1110" s="305"/>
      <c r="Z1110" s="302"/>
    </row>
    <row r="1111" spans="1:26">
      <c r="A1111" s="304"/>
      <c r="M1111" s="304"/>
      <c r="Q1111" s="304"/>
      <c r="U1111" s="304"/>
      <c r="W1111" s="305"/>
      <c r="X1111" s="305"/>
      <c r="Z1111" s="302"/>
    </row>
    <row r="1112" spans="1:26">
      <c r="A1112" s="304"/>
      <c r="M1112" s="304"/>
      <c r="Q1112" s="304"/>
      <c r="U1112" s="304"/>
      <c r="W1112" s="305"/>
      <c r="X1112" s="305"/>
      <c r="Z1112" s="302"/>
    </row>
    <row r="1113" spans="1:26">
      <c r="A1113" s="304"/>
      <c r="M1113" s="304"/>
      <c r="Q1113" s="304"/>
      <c r="U1113" s="304"/>
      <c r="W1113" s="305"/>
      <c r="X1113" s="305"/>
      <c r="Z1113" s="302"/>
    </row>
    <row r="1114" spans="1:26">
      <c r="A1114" s="304"/>
      <c r="M1114" s="304"/>
      <c r="Q1114" s="304"/>
      <c r="U1114" s="304"/>
      <c r="W1114" s="305"/>
      <c r="X1114" s="305"/>
      <c r="Z1114" s="302"/>
    </row>
    <row r="1115" spans="1:26">
      <c r="A1115" s="304"/>
      <c r="M1115" s="304"/>
      <c r="Q1115" s="304"/>
      <c r="U1115" s="304"/>
      <c r="W1115" s="305"/>
      <c r="X1115" s="305"/>
      <c r="Z1115" s="302"/>
    </row>
    <row r="1116" spans="1:26">
      <c r="A1116" s="304"/>
      <c r="M1116" s="304"/>
      <c r="Q1116" s="304"/>
      <c r="U1116" s="304"/>
      <c r="W1116" s="305"/>
      <c r="X1116" s="305"/>
      <c r="Z1116" s="302"/>
    </row>
    <row r="1117" spans="1:26">
      <c r="A1117" s="304"/>
      <c r="M1117" s="304"/>
      <c r="Q1117" s="304"/>
      <c r="U1117" s="304"/>
      <c r="W1117" s="305"/>
      <c r="X1117" s="305"/>
      <c r="Z1117" s="302"/>
    </row>
    <row r="1118" spans="1:26">
      <c r="A1118" s="304"/>
      <c r="M1118" s="304"/>
      <c r="Q1118" s="304"/>
      <c r="U1118" s="304"/>
      <c r="W1118" s="305"/>
      <c r="X1118" s="305"/>
      <c r="Z1118" s="302"/>
    </row>
    <row r="1119" spans="1:26">
      <c r="A1119" s="304"/>
      <c r="M1119" s="304"/>
      <c r="Q1119" s="304"/>
      <c r="U1119" s="304"/>
      <c r="W1119" s="305"/>
      <c r="X1119" s="305"/>
      <c r="Z1119" s="302"/>
    </row>
    <row r="1120" spans="1:26">
      <c r="A1120" s="304"/>
      <c r="M1120" s="304"/>
      <c r="Q1120" s="304"/>
      <c r="U1120" s="304"/>
      <c r="W1120" s="305"/>
      <c r="X1120" s="305"/>
      <c r="Z1120" s="302"/>
    </row>
    <row r="1121" spans="1:26">
      <c r="A1121" s="304"/>
      <c r="M1121" s="304"/>
      <c r="Q1121" s="304"/>
      <c r="U1121" s="304"/>
      <c r="W1121" s="305"/>
      <c r="X1121" s="305"/>
      <c r="Z1121" s="302"/>
    </row>
    <row r="1122" spans="1:26">
      <c r="A1122" s="304"/>
      <c r="M1122" s="304"/>
      <c r="Q1122" s="304"/>
      <c r="U1122" s="304"/>
      <c r="W1122" s="305"/>
      <c r="X1122" s="305"/>
      <c r="Z1122" s="302"/>
    </row>
    <row r="1123" spans="1:26">
      <c r="A1123" s="304"/>
      <c r="M1123" s="304"/>
      <c r="Q1123" s="304"/>
      <c r="U1123" s="304"/>
      <c r="W1123" s="305"/>
      <c r="X1123" s="305"/>
      <c r="Z1123" s="302"/>
    </row>
    <row r="1124" spans="1:26">
      <c r="A1124" s="304"/>
      <c r="M1124" s="304"/>
      <c r="Q1124" s="304"/>
      <c r="U1124" s="304"/>
      <c r="W1124" s="305"/>
      <c r="X1124" s="305"/>
      <c r="Z1124" s="302"/>
    </row>
    <row r="1125" spans="1:26">
      <c r="A1125" s="304"/>
      <c r="M1125" s="304"/>
      <c r="Q1125" s="304"/>
      <c r="U1125" s="304"/>
      <c r="W1125" s="305"/>
      <c r="X1125" s="305"/>
      <c r="Z1125" s="302"/>
    </row>
    <row r="1126" spans="1:26">
      <c r="A1126" s="304"/>
      <c r="M1126" s="304"/>
      <c r="Q1126" s="304"/>
      <c r="U1126" s="304"/>
      <c r="W1126" s="305"/>
      <c r="X1126" s="305"/>
      <c r="Z1126" s="302"/>
    </row>
    <row r="1127" spans="1:26">
      <c r="A1127" s="304"/>
      <c r="M1127" s="304"/>
      <c r="Q1127" s="304"/>
      <c r="U1127" s="304"/>
      <c r="W1127" s="305"/>
      <c r="X1127" s="305"/>
      <c r="Z1127" s="302"/>
    </row>
    <row r="1128" spans="1:26">
      <c r="A1128" s="304"/>
      <c r="M1128" s="304"/>
      <c r="Q1128" s="304"/>
      <c r="U1128" s="304"/>
      <c r="W1128" s="305"/>
      <c r="X1128" s="305"/>
      <c r="Z1128" s="302"/>
    </row>
    <row r="1129" spans="1:26">
      <c r="A1129" s="304"/>
      <c r="M1129" s="304"/>
      <c r="Q1129" s="304"/>
      <c r="U1129" s="304"/>
      <c r="W1129" s="305"/>
      <c r="X1129" s="305"/>
      <c r="Z1129" s="302"/>
    </row>
    <row r="1130" spans="1:26">
      <c r="A1130" s="304"/>
      <c r="M1130" s="304"/>
      <c r="Q1130" s="304"/>
      <c r="U1130" s="304"/>
      <c r="W1130" s="305"/>
      <c r="X1130" s="305"/>
      <c r="Z1130" s="302"/>
    </row>
    <row r="1131" spans="1:26">
      <c r="A1131" s="304"/>
      <c r="M1131" s="304"/>
      <c r="Q1131" s="304"/>
      <c r="U1131" s="304"/>
      <c r="W1131" s="305"/>
      <c r="X1131" s="305"/>
      <c r="Z1131" s="302"/>
    </row>
    <row r="1132" spans="1:26">
      <c r="A1132" s="304"/>
      <c r="M1132" s="304"/>
      <c r="Q1132" s="304"/>
      <c r="U1132" s="304"/>
      <c r="W1132" s="305"/>
      <c r="X1132" s="305"/>
      <c r="Z1132" s="302"/>
    </row>
    <row r="1133" spans="1:26">
      <c r="A1133" s="304"/>
      <c r="M1133" s="304"/>
      <c r="Q1133" s="304"/>
      <c r="U1133" s="304"/>
      <c r="W1133" s="305"/>
      <c r="X1133" s="305"/>
      <c r="Z1133" s="302"/>
    </row>
    <row r="1134" spans="1:26">
      <c r="A1134" s="304"/>
      <c r="M1134" s="304"/>
      <c r="Q1134" s="304"/>
      <c r="U1134" s="304"/>
      <c r="W1134" s="305"/>
      <c r="X1134" s="305"/>
      <c r="Z1134" s="302"/>
    </row>
    <row r="1135" spans="1:26">
      <c r="A1135" s="304"/>
      <c r="M1135" s="304"/>
      <c r="Q1135" s="304"/>
      <c r="U1135" s="304"/>
      <c r="W1135" s="305"/>
      <c r="X1135" s="305"/>
      <c r="Z1135" s="302"/>
    </row>
    <row r="1136" spans="1:26">
      <c r="A1136" s="304"/>
      <c r="M1136" s="304"/>
      <c r="Q1136" s="304"/>
      <c r="U1136" s="304"/>
      <c r="W1136" s="305"/>
      <c r="X1136" s="305"/>
      <c r="Y1136" s="308"/>
      <c r="Z1136" s="302"/>
    </row>
    <row r="1137" spans="1:26">
      <c r="A1137" s="304"/>
      <c r="M1137" s="304"/>
      <c r="Q1137" s="304"/>
      <c r="U1137" s="304"/>
      <c r="W1137" s="305"/>
      <c r="X1137" s="305"/>
      <c r="Z1137" s="302"/>
    </row>
    <row r="1138" spans="1:26">
      <c r="A1138" s="304"/>
      <c r="M1138" s="304"/>
      <c r="Q1138" s="304"/>
      <c r="U1138" s="304"/>
      <c r="W1138" s="305"/>
      <c r="X1138" s="305"/>
      <c r="Z1138" s="302"/>
    </row>
    <row r="1139" spans="1:26">
      <c r="A1139" s="304"/>
      <c r="M1139" s="304"/>
      <c r="Q1139" s="304"/>
      <c r="U1139" s="304"/>
      <c r="W1139" s="305"/>
      <c r="X1139" s="305"/>
      <c r="Z1139" s="302"/>
    </row>
    <row r="1140" spans="1:26">
      <c r="A1140" s="304"/>
      <c r="M1140" s="304"/>
      <c r="Q1140" s="304"/>
      <c r="U1140" s="304"/>
      <c r="W1140" s="305"/>
      <c r="X1140" s="305"/>
      <c r="Z1140" s="302"/>
    </row>
    <row r="1141" spans="1:26">
      <c r="A1141" s="304"/>
      <c r="M1141" s="304"/>
      <c r="Q1141" s="304"/>
      <c r="U1141" s="304"/>
      <c r="W1141" s="305"/>
      <c r="X1141" s="305"/>
      <c r="Z1141" s="302"/>
    </row>
    <row r="1142" spans="1:26">
      <c r="A1142" s="304"/>
      <c r="M1142" s="304"/>
      <c r="Q1142" s="304"/>
      <c r="U1142" s="304"/>
      <c r="W1142" s="305"/>
      <c r="X1142" s="305"/>
      <c r="Z1142" s="302"/>
    </row>
    <row r="1143" spans="1:26">
      <c r="A1143" s="304"/>
      <c r="M1143" s="304"/>
      <c r="Q1143" s="304"/>
      <c r="U1143" s="304"/>
      <c r="W1143" s="305"/>
      <c r="X1143" s="305"/>
      <c r="Z1143" s="302"/>
    </row>
    <row r="1144" spans="1:26">
      <c r="A1144" s="304"/>
      <c r="M1144" s="304"/>
      <c r="Q1144" s="304"/>
      <c r="U1144" s="304"/>
      <c r="W1144" s="305"/>
      <c r="X1144" s="305"/>
      <c r="Y1144" s="307"/>
      <c r="Z1144" s="302"/>
    </row>
    <row r="1145" spans="1:26">
      <c r="A1145" s="304"/>
      <c r="M1145" s="304"/>
      <c r="Q1145" s="304"/>
      <c r="U1145" s="304"/>
      <c r="W1145" s="305"/>
      <c r="X1145" s="305"/>
      <c r="Z1145" s="302"/>
    </row>
    <row r="1146" spans="1:26">
      <c r="A1146" s="304"/>
      <c r="M1146" s="304"/>
      <c r="Q1146" s="304"/>
      <c r="U1146" s="304"/>
      <c r="W1146" s="305"/>
      <c r="X1146" s="305"/>
      <c r="Y1146" s="299"/>
      <c r="Z1146" s="302"/>
    </row>
    <row r="1147" spans="1:26">
      <c r="A1147" s="304"/>
      <c r="M1147" s="304"/>
      <c r="Q1147" s="304"/>
      <c r="U1147" s="304"/>
      <c r="W1147" s="305"/>
      <c r="X1147" s="305"/>
      <c r="Z1147" s="302"/>
    </row>
    <row r="1148" spans="1:26">
      <c r="A1148" s="304"/>
      <c r="M1148" s="304"/>
      <c r="Q1148" s="304"/>
      <c r="U1148" s="304"/>
      <c r="W1148" s="305"/>
      <c r="X1148" s="305"/>
      <c r="Y1148" s="306"/>
      <c r="Z1148" s="302"/>
    </row>
    <row r="1149" spans="1:26">
      <c r="A1149" s="304"/>
      <c r="M1149" s="304"/>
      <c r="Q1149" s="304"/>
      <c r="U1149" s="304"/>
      <c r="W1149" s="305"/>
      <c r="X1149" s="305"/>
      <c r="Z1149" s="302"/>
    </row>
    <row r="1150" spans="1:26">
      <c r="A1150" s="304"/>
      <c r="M1150" s="304"/>
      <c r="Q1150" s="304"/>
      <c r="U1150" s="304"/>
      <c r="W1150" s="305"/>
      <c r="X1150" s="305"/>
      <c r="Z1150" s="302"/>
    </row>
    <row r="1151" spans="1:26">
      <c r="A1151" s="304"/>
      <c r="M1151" s="304"/>
      <c r="Q1151" s="304"/>
      <c r="U1151" s="304"/>
      <c r="W1151" s="305"/>
      <c r="X1151" s="305"/>
      <c r="Z1151" s="302"/>
    </row>
    <row r="1152" spans="1:26">
      <c r="A1152" s="304"/>
      <c r="M1152" s="304"/>
      <c r="Q1152" s="304"/>
      <c r="U1152" s="304"/>
      <c r="W1152" s="305"/>
      <c r="X1152" s="305"/>
      <c r="Z1152" s="302"/>
    </row>
    <row r="1153" spans="1:26">
      <c r="A1153" s="304"/>
      <c r="M1153" s="304"/>
      <c r="Q1153" s="304"/>
      <c r="U1153" s="304"/>
      <c r="W1153" s="305"/>
      <c r="X1153" s="305"/>
      <c r="Z1153" s="302"/>
    </row>
    <row r="1154" spans="1:26">
      <c r="A1154" s="304"/>
      <c r="M1154" s="304"/>
      <c r="Q1154" s="304"/>
      <c r="U1154" s="304"/>
      <c r="W1154" s="305"/>
      <c r="X1154" s="305"/>
      <c r="Z1154" s="302"/>
    </row>
    <row r="1155" spans="1:26">
      <c r="A1155" s="304"/>
      <c r="M1155" s="304"/>
      <c r="Q1155" s="304"/>
      <c r="U1155" s="304"/>
      <c r="W1155" s="305"/>
      <c r="X1155" s="305"/>
      <c r="Z1155" s="302"/>
    </row>
    <row r="1156" spans="1:26">
      <c r="A1156" s="304"/>
      <c r="M1156" s="304"/>
      <c r="Q1156" s="304"/>
      <c r="U1156" s="304"/>
      <c r="W1156" s="305"/>
      <c r="X1156" s="305"/>
      <c r="Y1156" s="306"/>
      <c r="Z1156" s="302"/>
    </row>
    <row r="1157" spans="1:26">
      <c r="A1157" s="304"/>
      <c r="M1157" s="304"/>
      <c r="Q1157" s="304"/>
      <c r="U1157" s="304"/>
      <c r="W1157" s="305"/>
      <c r="X1157" s="305"/>
      <c r="Z1157" s="302"/>
    </row>
    <row r="1158" spans="1:26">
      <c r="A1158" s="304"/>
      <c r="M1158" s="304"/>
      <c r="Q1158" s="304"/>
      <c r="U1158" s="304"/>
      <c r="W1158" s="305"/>
      <c r="X1158" s="305"/>
      <c r="Z1158" s="302"/>
    </row>
    <row r="1159" spans="1:26">
      <c r="A1159" s="304"/>
      <c r="M1159" s="304"/>
      <c r="Q1159" s="304"/>
      <c r="U1159" s="304"/>
      <c r="W1159" s="305"/>
      <c r="X1159" s="305"/>
      <c r="Z1159" s="302"/>
    </row>
    <row r="1160" spans="1:26">
      <c r="A1160" s="304"/>
      <c r="M1160" s="304"/>
      <c r="Q1160" s="304"/>
      <c r="U1160" s="304"/>
      <c r="W1160" s="305"/>
      <c r="X1160" s="305"/>
      <c r="Z1160" s="302"/>
    </row>
    <row r="1161" spans="1:26">
      <c r="A1161" s="304"/>
      <c r="M1161" s="304"/>
      <c r="Q1161" s="304"/>
      <c r="U1161" s="304"/>
      <c r="W1161" s="305"/>
      <c r="X1161" s="305"/>
      <c r="Z1161" s="302"/>
    </row>
    <row r="1162" spans="1:26">
      <c r="A1162" s="304"/>
      <c r="M1162" s="304"/>
      <c r="Q1162" s="304"/>
      <c r="U1162" s="304"/>
      <c r="W1162" s="305"/>
      <c r="X1162" s="305"/>
      <c r="Z1162" s="302"/>
    </row>
    <row r="1163" spans="1:26">
      <c r="A1163" s="304"/>
      <c r="M1163" s="304"/>
      <c r="Q1163" s="304"/>
      <c r="U1163" s="304"/>
      <c r="W1163" s="305"/>
      <c r="X1163" s="305"/>
      <c r="Z1163" s="302"/>
    </row>
    <row r="1164" spans="1:26">
      <c r="A1164" s="304"/>
      <c r="M1164" s="304"/>
      <c r="Q1164" s="304"/>
      <c r="U1164" s="304"/>
      <c r="W1164" s="305"/>
      <c r="X1164" s="305"/>
      <c r="Y1164" s="306"/>
      <c r="Z1164" s="302"/>
    </row>
    <row r="1165" spans="1:26">
      <c r="A1165" s="304"/>
      <c r="M1165" s="304"/>
      <c r="Q1165" s="304"/>
      <c r="U1165" s="304"/>
      <c r="W1165" s="305"/>
      <c r="X1165" s="305"/>
      <c r="Z1165" s="302"/>
    </row>
    <row r="1166" spans="1:26">
      <c r="A1166" s="304"/>
      <c r="M1166" s="304"/>
      <c r="Q1166" s="304"/>
      <c r="U1166" s="304"/>
      <c r="W1166" s="305"/>
      <c r="X1166" s="305"/>
      <c r="Z1166" s="302"/>
    </row>
    <row r="1167" spans="1:26">
      <c r="A1167" s="304"/>
      <c r="M1167" s="304"/>
      <c r="Q1167" s="304"/>
      <c r="U1167" s="304"/>
      <c r="W1167" s="305"/>
      <c r="X1167" s="305"/>
      <c r="Z1167" s="302"/>
    </row>
    <row r="1168" spans="1:26">
      <c r="A1168" s="304"/>
      <c r="M1168" s="304"/>
      <c r="Q1168" s="304"/>
      <c r="U1168" s="304"/>
      <c r="W1168" s="305"/>
      <c r="X1168" s="305"/>
      <c r="Z1168" s="302"/>
    </row>
    <row r="1169" spans="1:26">
      <c r="A1169" s="304"/>
      <c r="M1169" s="304"/>
      <c r="Q1169" s="304"/>
      <c r="U1169" s="304"/>
      <c r="W1169" s="305"/>
      <c r="X1169" s="305"/>
      <c r="Z1169" s="302"/>
    </row>
    <row r="1170" spans="1:26">
      <c r="A1170" s="304"/>
      <c r="M1170" s="304"/>
      <c r="Q1170" s="304"/>
      <c r="U1170" s="304"/>
      <c r="W1170" s="305"/>
      <c r="X1170" s="305"/>
      <c r="Y1170" s="306"/>
      <c r="Z1170" s="302"/>
    </row>
    <row r="1171" spans="1:26">
      <c r="A1171" s="304"/>
      <c r="M1171" s="304"/>
      <c r="Q1171" s="304"/>
      <c r="U1171" s="304"/>
      <c r="W1171" s="305"/>
      <c r="X1171" s="305"/>
      <c r="Z1171" s="302"/>
    </row>
    <row r="1172" spans="1:26">
      <c r="A1172" s="304"/>
      <c r="M1172" s="304"/>
      <c r="Q1172" s="304"/>
      <c r="U1172" s="304"/>
      <c r="W1172" s="305"/>
      <c r="X1172" s="305"/>
      <c r="Z1172" s="302"/>
    </row>
    <row r="1173" spans="1:26">
      <c r="A1173" s="304"/>
      <c r="M1173" s="304"/>
      <c r="Q1173" s="304"/>
      <c r="U1173" s="304"/>
      <c r="W1173" s="305"/>
      <c r="X1173" s="305"/>
      <c r="Z1173" s="302"/>
    </row>
    <row r="1174" spans="1:26">
      <c r="A1174" s="304"/>
      <c r="M1174" s="304"/>
      <c r="Q1174" s="304"/>
      <c r="U1174" s="304"/>
      <c r="W1174" s="305"/>
      <c r="X1174" s="305"/>
      <c r="Z1174" s="302"/>
    </row>
    <row r="1175" spans="1:26">
      <c r="A1175" s="304"/>
      <c r="M1175" s="304"/>
      <c r="Q1175" s="304"/>
      <c r="U1175" s="304"/>
      <c r="W1175" s="305"/>
      <c r="X1175" s="305"/>
      <c r="Z1175" s="302"/>
    </row>
    <row r="1176" spans="1:26">
      <c r="A1176" s="304"/>
      <c r="M1176" s="304"/>
      <c r="Q1176" s="304"/>
      <c r="U1176" s="304"/>
      <c r="W1176" s="305"/>
      <c r="X1176" s="305"/>
      <c r="Y1176" s="306"/>
      <c r="Z1176" s="302"/>
    </row>
    <row r="1177" spans="1:26">
      <c r="A1177" s="304"/>
      <c r="M1177" s="304"/>
      <c r="Q1177" s="304"/>
      <c r="U1177" s="304"/>
      <c r="W1177" s="305"/>
      <c r="X1177" s="305"/>
      <c r="Z1177" s="302"/>
    </row>
    <row r="1178" spans="1:26">
      <c r="A1178" s="304"/>
      <c r="M1178" s="304"/>
      <c r="Q1178" s="304"/>
      <c r="U1178" s="304"/>
      <c r="W1178" s="305"/>
      <c r="X1178" s="305"/>
      <c r="Z1178" s="302"/>
    </row>
    <row r="1179" spans="1:26">
      <c r="A1179" s="304"/>
      <c r="M1179" s="304"/>
      <c r="Q1179" s="304"/>
      <c r="U1179" s="304"/>
      <c r="W1179" s="305"/>
      <c r="X1179" s="305"/>
      <c r="Z1179" s="302"/>
    </row>
    <row r="1180" spans="1:26">
      <c r="A1180" s="304"/>
      <c r="M1180" s="304"/>
      <c r="Q1180" s="304"/>
      <c r="U1180" s="304"/>
      <c r="W1180" s="305"/>
      <c r="X1180" s="305"/>
      <c r="Z1180" s="302"/>
    </row>
    <row r="1181" spans="1:26">
      <c r="A1181" s="304"/>
      <c r="M1181" s="304"/>
      <c r="Q1181" s="304"/>
      <c r="U1181" s="304"/>
      <c r="W1181" s="305"/>
      <c r="X1181" s="305"/>
      <c r="Z1181" s="302"/>
    </row>
    <row r="1182" spans="1:26">
      <c r="A1182" s="304"/>
      <c r="M1182" s="304"/>
      <c r="Q1182" s="304"/>
      <c r="U1182" s="304"/>
      <c r="W1182" s="305"/>
      <c r="X1182" s="305"/>
      <c r="Z1182" s="302"/>
    </row>
    <row r="1183" spans="1:26">
      <c r="A1183" s="304"/>
      <c r="M1183" s="304"/>
      <c r="Q1183" s="304"/>
      <c r="U1183" s="304"/>
      <c r="W1183" s="305"/>
      <c r="X1183" s="305"/>
      <c r="Z1183" s="302"/>
    </row>
    <row r="1184" spans="1:26">
      <c r="A1184" s="304"/>
      <c r="M1184" s="304"/>
      <c r="Q1184" s="304"/>
      <c r="U1184" s="304"/>
      <c r="W1184" s="305"/>
      <c r="X1184" s="305"/>
      <c r="Y1184" s="306"/>
      <c r="Z1184" s="302"/>
    </row>
    <row r="1185" spans="1:26">
      <c r="A1185" s="304"/>
      <c r="M1185" s="304"/>
      <c r="Q1185" s="304"/>
      <c r="U1185" s="304"/>
      <c r="W1185" s="305"/>
      <c r="X1185" s="305"/>
      <c r="Z1185" s="302"/>
    </row>
    <row r="1186" spans="1:26">
      <c r="A1186" s="304"/>
      <c r="M1186" s="304"/>
      <c r="Q1186" s="304"/>
      <c r="U1186" s="304"/>
      <c r="W1186" s="305"/>
      <c r="X1186" s="305"/>
      <c r="Z1186" s="302"/>
    </row>
    <row r="1187" spans="1:26">
      <c r="A1187" s="304"/>
      <c r="M1187" s="304"/>
      <c r="Q1187" s="304"/>
      <c r="U1187" s="304"/>
      <c r="W1187" s="305"/>
      <c r="X1187" s="305"/>
      <c r="Z1187" s="302"/>
    </row>
    <row r="1188" spans="1:26">
      <c r="A1188" s="304"/>
      <c r="M1188" s="304"/>
      <c r="Q1188" s="304"/>
      <c r="U1188" s="304"/>
      <c r="W1188" s="305"/>
      <c r="X1188" s="305"/>
      <c r="Z1188" s="302"/>
    </row>
    <row r="1189" spans="1:26">
      <c r="A1189" s="304"/>
      <c r="M1189" s="304"/>
      <c r="Q1189" s="304"/>
      <c r="U1189" s="304"/>
      <c r="W1189" s="305"/>
      <c r="X1189" s="305"/>
      <c r="Z1189" s="302"/>
    </row>
    <row r="1190" spans="1:26">
      <c r="A1190" s="304"/>
      <c r="M1190" s="304"/>
      <c r="Q1190" s="304"/>
      <c r="U1190" s="304"/>
      <c r="W1190" s="305"/>
      <c r="X1190" s="305"/>
      <c r="Z1190" s="302"/>
    </row>
    <row r="1191" spans="1:26">
      <c r="A1191" s="304"/>
      <c r="M1191" s="304"/>
      <c r="Q1191" s="304"/>
      <c r="U1191" s="304"/>
      <c r="W1191" s="305"/>
      <c r="X1191" s="305"/>
      <c r="Z1191" s="302"/>
    </row>
    <row r="1192" spans="1:26">
      <c r="A1192" s="304"/>
      <c r="M1192" s="304"/>
      <c r="Q1192" s="304"/>
      <c r="U1192" s="304"/>
      <c r="W1192" s="305"/>
      <c r="X1192" s="305"/>
      <c r="Y1192" s="306"/>
      <c r="Z1192" s="302"/>
    </row>
    <row r="1193" spans="1:26">
      <c r="A1193" s="304"/>
      <c r="M1193" s="304"/>
      <c r="Q1193" s="304"/>
      <c r="U1193" s="304"/>
      <c r="W1193" s="305"/>
      <c r="X1193" s="305"/>
      <c r="Z1193" s="302"/>
    </row>
    <row r="1194" spans="1:26">
      <c r="A1194" s="304"/>
      <c r="M1194" s="304"/>
      <c r="Q1194" s="304"/>
      <c r="U1194" s="304"/>
      <c r="W1194" s="305"/>
      <c r="X1194" s="305"/>
      <c r="Z1194" s="302"/>
    </row>
    <row r="1195" spans="1:26">
      <c r="A1195" s="304"/>
      <c r="M1195" s="304"/>
      <c r="Q1195" s="304"/>
      <c r="U1195" s="304"/>
      <c r="W1195" s="305"/>
      <c r="X1195" s="305"/>
      <c r="Z1195" s="302"/>
    </row>
    <row r="1196" spans="1:26">
      <c r="A1196" s="304"/>
      <c r="M1196" s="304"/>
      <c r="Q1196" s="304"/>
      <c r="U1196" s="304"/>
      <c r="W1196" s="305"/>
      <c r="X1196" s="305"/>
      <c r="Z1196" s="302"/>
    </row>
    <row r="1197" spans="1:26">
      <c r="A1197" s="304"/>
      <c r="M1197" s="304"/>
      <c r="Q1197" s="304"/>
      <c r="U1197" s="304"/>
      <c r="W1197" s="305"/>
      <c r="X1197" s="305"/>
      <c r="Z1197" s="302"/>
    </row>
    <row r="1198" spans="1:26">
      <c r="A1198" s="304"/>
      <c r="M1198" s="304"/>
      <c r="Q1198" s="304"/>
      <c r="U1198" s="304"/>
      <c r="W1198" s="305"/>
      <c r="X1198" s="305"/>
      <c r="Z1198" s="302"/>
    </row>
    <row r="1199" spans="1:26">
      <c r="A1199" s="304"/>
      <c r="M1199" s="304"/>
      <c r="Q1199" s="304"/>
      <c r="U1199" s="304"/>
      <c r="W1199" s="305"/>
      <c r="X1199" s="305"/>
      <c r="Z1199" s="302"/>
    </row>
    <row r="1200" spans="1:26">
      <c r="A1200" s="304"/>
      <c r="M1200" s="304"/>
      <c r="Q1200" s="304"/>
      <c r="U1200" s="304"/>
      <c r="W1200" s="305"/>
      <c r="X1200" s="305"/>
      <c r="Y1200" s="306"/>
      <c r="Z1200" s="302"/>
    </row>
    <row r="1201" spans="1:26">
      <c r="A1201" s="304"/>
      <c r="M1201" s="304"/>
      <c r="Q1201" s="304"/>
      <c r="U1201" s="304"/>
      <c r="W1201" s="305"/>
      <c r="X1201" s="305"/>
      <c r="Z1201" s="302"/>
    </row>
    <row r="1202" spans="1:26">
      <c r="A1202" s="304"/>
      <c r="M1202" s="304"/>
      <c r="Q1202" s="304"/>
      <c r="U1202" s="304"/>
      <c r="W1202" s="305"/>
      <c r="X1202" s="305"/>
      <c r="Z1202" s="302"/>
    </row>
    <row r="1203" spans="1:26">
      <c r="A1203" s="304"/>
      <c r="M1203" s="304"/>
      <c r="Q1203" s="304"/>
      <c r="U1203" s="304"/>
      <c r="W1203" s="305"/>
      <c r="X1203" s="305"/>
      <c r="Z1203" s="302"/>
    </row>
    <row r="1204" spans="1:26">
      <c r="A1204" s="304"/>
      <c r="M1204" s="304"/>
      <c r="Q1204" s="304"/>
      <c r="U1204" s="304"/>
      <c r="W1204" s="305"/>
      <c r="X1204" s="305"/>
      <c r="Z1204" s="302"/>
    </row>
    <row r="1205" spans="1:26">
      <c r="A1205" s="304"/>
      <c r="M1205" s="304"/>
      <c r="Q1205" s="304"/>
      <c r="U1205" s="304"/>
      <c r="W1205" s="305"/>
      <c r="X1205" s="305"/>
      <c r="Z1205" s="302"/>
    </row>
    <row r="1206" spans="1:26">
      <c r="A1206" s="304"/>
      <c r="M1206" s="304"/>
      <c r="Q1206" s="304"/>
      <c r="U1206" s="304"/>
      <c r="W1206" s="305"/>
      <c r="X1206" s="305"/>
      <c r="Z1206" s="302"/>
    </row>
    <row r="1207" spans="1:26">
      <c r="A1207" s="304"/>
      <c r="M1207" s="304"/>
      <c r="Q1207" s="304"/>
      <c r="U1207" s="304"/>
      <c r="W1207" s="305"/>
      <c r="X1207" s="305"/>
      <c r="Z1207" s="302"/>
    </row>
    <row r="1208" spans="1:26">
      <c r="A1208" s="304"/>
      <c r="M1208" s="304"/>
      <c r="Q1208" s="304"/>
      <c r="U1208" s="304"/>
      <c r="W1208" s="305"/>
      <c r="X1208" s="305"/>
      <c r="Y1208" s="306"/>
      <c r="Z1208" s="302"/>
    </row>
    <row r="1209" spans="1:26">
      <c r="A1209" s="304"/>
      <c r="M1209" s="304"/>
      <c r="Q1209" s="304"/>
      <c r="U1209" s="304"/>
      <c r="W1209" s="305"/>
      <c r="X1209" s="305"/>
      <c r="Z1209" s="302"/>
    </row>
    <row r="1210" spans="1:26">
      <c r="A1210" s="304"/>
      <c r="M1210" s="304"/>
      <c r="Q1210" s="304"/>
      <c r="U1210" s="304"/>
      <c r="W1210" s="305"/>
      <c r="X1210" s="305"/>
      <c r="Z1210" s="302"/>
    </row>
    <row r="1211" spans="1:26">
      <c r="A1211" s="304"/>
      <c r="M1211" s="304"/>
      <c r="Q1211" s="304"/>
      <c r="U1211" s="304"/>
      <c r="W1211" s="305"/>
      <c r="X1211" s="305"/>
      <c r="Z1211" s="302"/>
    </row>
    <row r="1212" spans="1:26">
      <c r="A1212" s="304"/>
      <c r="M1212" s="304"/>
      <c r="Q1212" s="304"/>
      <c r="U1212" s="304"/>
      <c r="W1212" s="305"/>
      <c r="X1212" s="305"/>
      <c r="Z1212" s="302"/>
    </row>
    <row r="1213" spans="1:26">
      <c r="A1213" s="304"/>
      <c r="M1213" s="304"/>
      <c r="Q1213" s="304"/>
      <c r="U1213" s="304"/>
      <c r="W1213" s="305"/>
      <c r="X1213" s="305"/>
      <c r="Z1213" s="302"/>
    </row>
    <row r="1214" spans="1:26">
      <c r="A1214" s="304"/>
      <c r="M1214" s="304"/>
      <c r="Q1214" s="304"/>
      <c r="U1214" s="304"/>
      <c r="W1214" s="305"/>
      <c r="X1214" s="305"/>
      <c r="Y1214" s="306"/>
      <c r="Z1214" s="302"/>
    </row>
    <row r="1215" spans="1:26">
      <c r="A1215" s="304"/>
      <c r="M1215" s="304"/>
      <c r="Q1215" s="304"/>
      <c r="U1215" s="304"/>
      <c r="W1215" s="305"/>
      <c r="X1215" s="305"/>
      <c r="Z1215" s="302"/>
    </row>
    <row r="1216" spans="1:26">
      <c r="A1216" s="304"/>
      <c r="M1216" s="304"/>
      <c r="Q1216" s="304"/>
      <c r="U1216" s="304"/>
      <c r="W1216" s="305"/>
      <c r="X1216" s="305"/>
      <c r="Z1216" s="302"/>
    </row>
    <row r="1217" spans="1:26">
      <c r="A1217" s="304"/>
      <c r="M1217" s="304"/>
      <c r="Q1217" s="304"/>
      <c r="U1217" s="304"/>
      <c r="W1217" s="305"/>
      <c r="X1217" s="305"/>
      <c r="Z1217" s="302"/>
    </row>
    <row r="1218" spans="1:26">
      <c r="A1218" s="304"/>
      <c r="M1218" s="304"/>
      <c r="Q1218" s="304"/>
      <c r="U1218" s="304"/>
      <c r="W1218" s="305"/>
      <c r="X1218" s="305"/>
      <c r="Z1218" s="302"/>
    </row>
    <row r="1219" spans="1:26">
      <c r="A1219" s="304"/>
      <c r="M1219" s="304"/>
      <c r="Q1219" s="304"/>
      <c r="U1219" s="304"/>
      <c r="W1219" s="305"/>
      <c r="X1219" s="305"/>
      <c r="Z1219" s="302"/>
    </row>
    <row r="1220" spans="1:26">
      <c r="A1220" s="304"/>
      <c r="M1220" s="304"/>
      <c r="Q1220" s="304"/>
      <c r="U1220" s="304"/>
      <c r="W1220" s="305"/>
      <c r="X1220" s="305"/>
      <c r="Y1220" s="308"/>
      <c r="Z1220" s="302"/>
    </row>
    <row r="1221" spans="1:26">
      <c r="A1221" s="304"/>
      <c r="M1221" s="304"/>
      <c r="Q1221" s="304"/>
      <c r="U1221" s="304"/>
      <c r="W1221" s="305"/>
      <c r="X1221" s="305"/>
      <c r="Z1221" s="302"/>
    </row>
    <row r="1222" spans="1:26">
      <c r="A1222" s="304"/>
      <c r="M1222" s="304"/>
      <c r="Q1222" s="304"/>
      <c r="U1222" s="304"/>
      <c r="W1222" s="305"/>
      <c r="X1222" s="305"/>
      <c r="Z1222" s="302"/>
    </row>
    <row r="1223" spans="1:26">
      <c r="A1223" s="304"/>
      <c r="M1223" s="304"/>
      <c r="Q1223" s="304"/>
      <c r="U1223" s="304"/>
      <c r="W1223" s="305"/>
      <c r="X1223" s="305"/>
      <c r="Z1223" s="302"/>
    </row>
    <row r="1224" spans="1:26">
      <c r="A1224" s="304"/>
      <c r="M1224" s="304"/>
      <c r="Q1224" s="304"/>
      <c r="U1224" s="304"/>
      <c r="W1224" s="305"/>
      <c r="X1224" s="305"/>
      <c r="Z1224" s="302"/>
    </row>
    <row r="1225" spans="1:26">
      <c r="A1225" s="304"/>
      <c r="M1225" s="304"/>
      <c r="Q1225" s="304"/>
      <c r="U1225" s="304"/>
      <c r="W1225" s="305"/>
      <c r="X1225" s="305"/>
      <c r="Z1225" s="302"/>
    </row>
    <row r="1226" spans="1:26">
      <c r="A1226" s="304"/>
      <c r="M1226" s="304"/>
      <c r="Q1226" s="304"/>
      <c r="U1226" s="304"/>
      <c r="W1226" s="305"/>
      <c r="X1226" s="305"/>
      <c r="Z1226" s="302"/>
    </row>
    <row r="1227" spans="1:26">
      <c r="A1227" s="304"/>
      <c r="M1227" s="304"/>
      <c r="Q1227" s="304"/>
      <c r="U1227" s="304"/>
      <c r="W1227" s="305"/>
      <c r="X1227" s="305"/>
      <c r="Z1227" s="302"/>
    </row>
    <row r="1228" spans="1:26">
      <c r="A1228" s="304"/>
      <c r="M1228" s="304"/>
      <c r="Q1228" s="304"/>
      <c r="U1228" s="304"/>
      <c r="W1228" s="305"/>
      <c r="X1228" s="305"/>
      <c r="Y1228" s="306"/>
      <c r="Z1228" s="302"/>
    </row>
    <row r="1229" spans="1:26">
      <c r="A1229" s="304"/>
      <c r="M1229" s="304"/>
      <c r="Q1229" s="304"/>
      <c r="U1229" s="304"/>
      <c r="W1229" s="305"/>
      <c r="X1229" s="305"/>
      <c r="Z1229" s="302"/>
    </row>
    <row r="1230" spans="1:26">
      <c r="A1230" s="304"/>
      <c r="M1230" s="304"/>
      <c r="Q1230" s="304"/>
      <c r="U1230" s="304"/>
      <c r="W1230" s="305"/>
      <c r="X1230" s="305"/>
      <c r="Z1230" s="302"/>
    </row>
    <row r="1231" spans="1:26">
      <c r="A1231" s="304"/>
      <c r="M1231" s="304"/>
      <c r="Q1231" s="304"/>
      <c r="U1231" s="304"/>
      <c r="W1231" s="305"/>
      <c r="X1231" s="305"/>
      <c r="Z1231" s="302"/>
    </row>
    <row r="1232" spans="1:26">
      <c r="A1232" s="304"/>
      <c r="M1232" s="304"/>
      <c r="Q1232" s="304"/>
      <c r="U1232" s="304"/>
      <c r="W1232" s="305"/>
      <c r="X1232" s="305"/>
      <c r="Z1232" s="302"/>
    </row>
    <row r="1233" spans="1:26">
      <c r="A1233" s="304"/>
      <c r="M1233" s="304"/>
      <c r="Q1233" s="304"/>
      <c r="U1233" s="304"/>
      <c r="W1233" s="305"/>
      <c r="X1233" s="305"/>
      <c r="Z1233" s="302"/>
    </row>
    <row r="1234" spans="1:26">
      <c r="A1234" s="304"/>
      <c r="M1234" s="304"/>
      <c r="Q1234" s="304"/>
      <c r="U1234" s="304"/>
      <c r="W1234" s="305"/>
      <c r="X1234" s="305"/>
      <c r="Y1234" s="306"/>
      <c r="Z1234" s="302"/>
    </row>
    <row r="1235" spans="1:26">
      <c r="A1235" s="304"/>
      <c r="M1235" s="304"/>
      <c r="Q1235" s="304"/>
      <c r="U1235" s="304"/>
      <c r="W1235" s="305"/>
      <c r="X1235" s="305"/>
      <c r="Z1235" s="302"/>
    </row>
    <row r="1236" spans="1:26">
      <c r="A1236" s="304"/>
      <c r="M1236" s="304"/>
      <c r="Q1236" s="304"/>
      <c r="U1236" s="304"/>
      <c r="W1236" s="305"/>
      <c r="X1236" s="305"/>
      <c r="Z1236" s="302"/>
    </row>
    <row r="1237" spans="1:26">
      <c r="A1237" s="304"/>
      <c r="M1237" s="304"/>
      <c r="Q1237" s="304"/>
      <c r="U1237" s="304"/>
      <c r="W1237" s="305"/>
      <c r="X1237" s="305"/>
      <c r="Z1237" s="302"/>
    </row>
    <row r="1238" spans="1:26">
      <c r="A1238" s="304"/>
      <c r="M1238" s="304"/>
      <c r="Q1238" s="304"/>
      <c r="U1238" s="304"/>
      <c r="W1238" s="305"/>
      <c r="X1238" s="305"/>
      <c r="Z1238" s="302"/>
    </row>
    <row r="1239" spans="1:26">
      <c r="A1239" s="304"/>
      <c r="M1239" s="304"/>
      <c r="Q1239" s="304"/>
      <c r="U1239" s="304"/>
      <c r="W1239" s="305"/>
      <c r="X1239" s="305"/>
      <c r="Z1239" s="302"/>
    </row>
    <row r="1240" spans="1:26">
      <c r="A1240" s="304"/>
      <c r="M1240" s="304"/>
      <c r="Q1240" s="304"/>
      <c r="U1240" s="304"/>
      <c r="W1240" s="305"/>
      <c r="X1240" s="305"/>
      <c r="Y1240" s="306"/>
      <c r="Z1240" s="302"/>
    </row>
    <row r="1241" spans="1:26">
      <c r="A1241" s="304"/>
      <c r="M1241" s="304"/>
      <c r="Q1241" s="304"/>
      <c r="U1241" s="304"/>
      <c r="W1241" s="305"/>
      <c r="X1241" s="305"/>
      <c r="Z1241" s="302"/>
    </row>
    <row r="1242" spans="1:26">
      <c r="A1242" s="304"/>
      <c r="M1242" s="304"/>
      <c r="Q1242" s="304"/>
      <c r="U1242" s="304"/>
      <c r="W1242" s="305"/>
      <c r="X1242" s="305"/>
      <c r="Z1242" s="302"/>
    </row>
    <row r="1243" spans="1:26">
      <c r="A1243" s="304"/>
      <c r="M1243" s="304"/>
      <c r="Q1243" s="304"/>
      <c r="U1243" s="304"/>
      <c r="W1243" s="305"/>
      <c r="X1243" s="305"/>
      <c r="Z1243" s="302"/>
    </row>
    <row r="1244" spans="1:26">
      <c r="A1244" s="304"/>
      <c r="M1244" s="304"/>
      <c r="Q1244" s="304"/>
      <c r="U1244" s="304"/>
      <c r="W1244" s="305"/>
      <c r="X1244" s="305"/>
      <c r="Z1244" s="302"/>
    </row>
    <row r="1245" spans="1:26">
      <c r="A1245" s="304"/>
      <c r="M1245" s="304"/>
      <c r="Q1245" s="304"/>
      <c r="U1245" s="304"/>
      <c r="W1245" s="305"/>
      <c r="X1245" s="305"/>
      <c r="Z1245" s="302"/>
    </row>
    <row r="1246" spans="1:26">
      <c r="A1246" s="304"/>
      <c r="M1246" s="304"/>
      <c r="Q1246" s="304"/>
      <c r="U1246" s="304"/>
      <c r="W1246" s="305"/>
      <c r="X1246" s="305"/>
      <c r="Z1246" s="302"/>
    </row>
    <row r="1247" spans="1:26">
      <c r="A1247" s="304"/>
      <c r="M1247" s="304"/>
      <c r="Q1247" s="304"/>
      <c r="U1247" s="304"/>
      <c r="W1247" s="305"/>
      <c r="X1247" s="305"/>
      <c r="Z1247" s="302"/>
    </row>
    <row r="1248" spans="1:26">
      <c r="A1248" s="304"/>
      <c r="M1248" s="304"/>
      <c r="Q1248" s="304"/>
      <c r="U1248" s="304"/>
      <c r="W1248" s="305"/>
      <c r="X1248" s="305"/>
      <c r="Z1248" s="302"/>
    </row>
    <row r="1249" spans="1:26">
      <c r="A1249" s="304"/>
      <c r="M1249" s="304"/>
      <c r="Q1249" s="304"/>
      <c r="U1249" s="304"/>
      <c r="W1249" s="305"/>
      <c r="X1249" s="305"/>
      <c r="Z1249" s="302"/>
    </row>
    <row r="1250" spans="1:26">
      <c r="A1250" s="304"/>
      <c r="M1250" s="304"/>
      <c r="Q1250" s="304"/>
      <c r="U1250" s="304"/>
      <c r="W1250" s="305"/>
      <c r="X1250" s="305"/>
      <c r="Z1250" s="302"/>
    </row>
    <row r="1251" spans="1:26">
      <c r="A1251" s="304"/>
      <c r="M1251" s="304"/>
      <c r="Q1251" s="304"/>
      <c r="U1251" s="304"/>
      <c r="W1251" s="305"/>
      <c r="X1251" s="305"/>
      <c r="Z1251" s="302"/>
    </row>
    <row r="1252" spans="1:26">
      <c r="A1252" s="304"/>
      <c r="M1252" s="304"/>
      <c r="Q1252" s="304"/>
      <c r="U1252" s="304"/>
      <c r="W1252" s="305"/>
      <c r="X1252" s="305"/>
      <c r="Y1252" s="306"/>
      <c r="Z1252" s="302"/>
    </row>
    <row r="1253" spans="1:26">
      <c r="A1253" s="304"/>
      <c r="M1253" s="304"/>
      <c r="Q1253" s="304"/>
      <c r="U1253" s="304"/>
      <c r="W1253" s="305"/>
      <c r="X1253" s="305"/>
      <c r="Z1253" s="302"/>
    </row>
    <row r="1254" spans="1:26">
      <c r="A1254" s="304"/>
      <c r="M1254" s="304"/>
      <c r="Q1254" s="304"/>
      <c r="U1254" s="304"/>
      <c r="W1254" s="305"/>
      <c r="X1254" s="305"/>
      <c r="Z1254" s="302"/>
    </row>
    <row r="1255" spans="1:26">
      <c r="A1255" s="304"/>
      <c r="M1255" s="304"/>
      <c r="Q1255" s="304"/>
      <c r="U1255" s="304"/>
      <c r="W1255" s="305"/>
      <c r="X1255" s="305"/>
      <c r="Z1255" s="302"/>
    </row>
    <row r="1256" spans="1:26">
      <c r="A1256" s="304"/>
      <c r="M1256" s="304"/>
      <c r="Q1256" s="304"/>
      <c r="U1256" s="304"/>
      <c r="W1256" s="305"/>
      <c r="X1256" s="305"/>
      <c r="Z1256" s="302"/>
    </row>
    <row r="1257" spans="1:26">
      <c r="A1257" s="304"/>
      <c r="M1257" s="304"/>
      <c r="Q1257" s="304"/>
      <c r="U1257" s="304"/>
      <c r="W1257" s="305"/>
      <c r="X1257" s="305"/>
      <c r="Z1257" s="302"/>
    </row>
    <row r="1258" spans="1:26">
      <c r="A1258" s="304"/>
      <c r="M1258" s="304"/>
      <c r="Q1258" s="304"/>
      <c r="U1258" s="304"/>
      <c r="W1258" s="305"/>
      <c r="X1258" s="305"/>
      <c r="Z1258" s="302"/>
    </row>
    <row r="1259" spans="1:26">
      <c r="A1259" s="304"/>
      <c r="M1259" s="304"/>
      <c r="Q1259" s="304"/>
      <c r="U1259" s="304"/>
      <c r="W1259" s="305"/>
      <c r="X1259" s="305"/>
      <c r="Z1259" s="302"/>
    </row>
    <row r="1260" spans="1:26">
      <c r="A1260" s="304"/>
      <c r="M1260" s="304"/>
      <c r="Q1260" s="304"/>
      <c r="U1260" s="304"/>
      <c r="W1260" s="305"/>
      <c r="X1260" s="305"/>
      <c r="Z1260" s="302"/>
    </row>
    <row r="1261" spans="1:26">
      <c r="A1261" s="304"/>
      <c r="M1261" s="304"/>
      <c r="Q1261" s="304"/>
      <c r="U1261" s="304"/>
      <c r="W1261" s="305"/>
      <c r="X1261" s="305"/>
      <c r="Z1261" s="302"/>
    </row>
    <row r="1262" spans="1:26">
      <c r="A1262" s="304"/>
      <c r="M1262" s="304"/>
      <c r="Q1262" s="304"/>
      <c r="U1262" s="304"/>
      <c r="W1262" s="305"/>
      <c r="X1262" s="305"/>
      <c r="Z1262" s="302"/>
    </row>
    <row r="1263" spans="1:26">
      <c r="A1263" s="304"/>
      <c r="M1263" s="304"/>
      <c r="Q1263" s="304"/>
      <c r="U1263" s="304"/>
      <c r="W1263" s="305"/>
      <c r="X1263" s="305"/>
      <c r="Z1263" s="302"/>
    </row>
    <row r="1264" spans="1:26">
      <c r="A1264" s="304"/>
      <c r="M1264" s="304"/>
      <c r="Q1264" s="304"/>
      <c r="U1264" s="304"/>
      <c r="W1264" s="305"/>
      <c r="X1264" s="305"/>
      <c r="Y1264" s="306"/>
      <c r="Z1264" s="302"/>
    </row>
    <row r="1265" spans="1:26">
      <c r="A1265" s="304"/>
      <c r="M1265" s="304"/>
      <c r="Q1265" s="304"/>
      <c r="U1265" s="304"/>
      <c r="W1265" s="305"/>
      <c r="X1265" s="305"/>
      <c r="Z1265" s="302"/>
    </row>
    <row r="1266" spans="1:26">
      <c r="A1266" s="304"/>
      <c r="M1266" s="304"/>
      <c r="Q1266" s="304"/>
      <c r="U1266" s="304"/>
      <c r="W1266" s="305"/>
      <c r="X1266" s="305"/>
      <c r="Z1266" s="302"/>
    </row>
    <row r="1267" spans="1:26">
      <c r="A1267" s="304"/>
      <c r="M1267" s="304"/>
      <c r="Q1267" s="304"/>
      <c r="U1267" s="304"/>
      <c r="W1267" s="305"/>
      <c r="X1267" s="305"/>
      <c r="Z1267" s="302"/>
    </row>
    <row r="1268" spans="1:26">
      <c r="A1268" s="304"/>
      <c r="M1268" s="304"/>
      <c r="Q1268" s="304"/>
      <c r="U1268" s="304"/>
      <c r="W1268" s="305"/>
      <c r="X1268" s="305"/>
      <c r="Z1268" s="302"/>
    </row>
    <row r="1269" spans="1:26">
      <c r="A1269" s="304"/>
      <c r="M1269" s="304"/>
      <c r="Q1269" s="304"/>
      <c r="U1269" s="304"/>
      <c r="W1269" s="305"/>
      <c r="X1269" s="305"/>
      <c r="Z1269" s="302"/>
    </row>
    <row r="1270" spans="1:26">
      <c r="A1270" s="304"/>
      <c r="M1270" s="304"/>
      <c r="Q1270" s="304"/>
      <c r="U1270" s="304"/>
      <c r="W1270" s="305"/>
      <c r="X1270" s="305"/>
      <c r="Z1270" s="302"/>
    </row>
    <row r="1271" spans="1:26">
      <c r="A1271" s="304"/>
      <c r="M1271" s="304"/>
      <c r="Q1271" s="304"/>
      <c r="U1271" s="304"/>
      <c r="W1271" s="305"/>
      <c r="X1271" s="305"/>
      <c r="Z1271" s="302"/>
    </row>
    <row r="1272" spans="1:26">
      <c r="A1272" s="304"/>
      <c r="M1272" s="304"/>
      <c r="Q1272" s="304"/>
      <c r="U1272" s="304"/>
      <c r="W1272" s="305"/>
      <c r="X1272" s="305"/>
      <c r="Z1272" s="302"/>
    </row>
    <row r="1273" spans="1:26">
      <c r="A1273" s="304"/>
      <c r="M1273" s="304"/>
      <c r="Q1273" s="304"/>
      <c r="U1273" s="304"/>
      <c r="W1273" s="305"/>
      <c r="X1273" s="305"/>
      <c r="Z1273" s="302"/>
    </row>
    <row r="1274" spans="1:26">
      <c r="A1274" s="304"/>
      <c r="M1274" s="304"/>
      <c r="Q1274" s="304"/>
      <c r="U1274" s="304"/>
      <c r="W1274" s="305"/>
      <c r="X1274" s="305"/>
      <c r="Y1274" s="306"/>
      <c r="Z1274" s="302"/>
    </row>
    <row r="1275" spans="1:26">
      <c r="A1275" s="304"/>
      <c r="M1275" s="304"/>
      <c r="Q1275" s="304"/>
      <c r="U1275" s="304"/>
      <c r="W1275" s="305"/>
      <c r="X1275" s="305"/>
      <c r="Z1275" s="302"/>
    </row>
    <row r="1276" spans="1:26">
      <c r="A1276" s="304"/>
      <c r="M1276" s="304"/>
      <c r="Q1276" s="304"/>
      <c r="U1276" s="304"/>
      <c r="W1276" s="305"/>
      <c r="X1276" s="305"/>
      <c r="Z1276" s="302"/>
    </row>
    <row r="1277" spans="1:26">
      <c r="A1277" s="304"/>
      <c r="M1277" s="304"/>
      <c r="Q1277" s="304"/>
      <c r="U1277" s="304"/>
      <c r="W1277" s="305"/>
      <c r="X1277" s="305"/>
      <c r="Z1277" s="302"/>
    </row>
    <row r="1278" spans="1:26">
      <c r="A1278" s="304"/>
      <c r="M1278" s="304"/>
      <c r="Q1278" s="304"/>
      <c r="U1278" s="304"/>
      <c r="W1278" s="305"/>
      <c r="X1278" s="305"/>
      <c r="Z1278" s="302"/>
    </row>
    <row r="1279" spans="1:26">
      <c r="A1279" s="304"/>
      <c r="M1279" s="304"/>
      <c r="Q1279" s="304"/>
      <c r="U1279" s="304"/>
      <c r="W1279" s="305"/>
      <c r="X1279" s="305"/>
      <c r="Z1279" s="302"/>
    </row>
    <row r="1280" spans="1:26">
      <c r="A1280" s="304"/>
      <c r="M1280" s="304"/>
      <c r="Q1280" s="304"/>
      <c r="U1280" s="304"/>
      <c r="W1280" s="305"/>
      <c r="X1280" s="305"/>
      <c r="Y1280" s="306"/>
      <c r="Z1280" s="302"/>
    </row>
    <row r="1281" spans="1:26">
      <c r="A1281" s="304"/>
      <c r="M1281" s="304"/>
      <c r="Q1281" s="304"/>
      <c r="U1281" s="304"/>
      <c r="W1281" s="305"/>
      <c r="X1281" s="305"/>
      <c r="Z1281" s="302"/>
    </row>
    <row r="1282" spans="1:26">
      <c r="A1282" s="304"/>
      <c r="M1282" s="304"/>
      <c r="Q1282" s="304"/>
      <c r="U1282" s="304"/>
      <c r="W1282" s="305"/>
      <c r="X1282" s="305"/>
      <c r="Y1282" s="307"/>
      <c r="Z1282" s="302"/>
    </row>
    <row r="1283" spans="1:26">
      <c r="A1283" s="304"/>
      <c r="M1283" s="304"/>
      <c r="Q1283" s="304"/>
      <c r="U1283" s="304"/>
      <c r="W1283" s="305"/>
      <c r="X1283" s="305"/>
      <c r="Z1283" s="302"/>
    </row>
    <row r="1284" spans="1:26">
      <c r="A1284" s="304"/>
      <c r="M1284" s="304"/>
      <c r="Q1284" s="304"/>
      <c r="U1284" s="304"/>
      <c r="W1284" s="305"/>
      <c r="X1284" s="305"/>
      <c r="Z1284" s="302"/>
    </row>
    <row r="1285" spans="1:26">
      <c r="A1285" s="304"/>
      <c r="M1285" s="304"/>
      <c r="Q1285" s="304"/>
      <c r="U1285" s="304"/>
      <c r="W1285" s="305"/>
      <c r="X1285" s="305"/>
      <c r="Z1285" s="302"/>
    </row>
    <row r="1286" spans="1:26">
      <c r="A1286" s="304"/>
      <c r="M1286" s="304"/>
      <c r="Q1286" s="304"/>
      <c r="U1286" s="304"/>
      <c r="W1286" s="305"/>
      <c r="X1286" s="305"/>
      <c r="Z1286" s="302"/>
    </row>
    <row r="1287" spans="1:26">
      <c r="A1287" s="304"/>
      <c r="M1287" s="304"/>
      <c r="Q1287" s="304"/>
      <c r="U1287" s="304"/>
      <c r="W1287" s="305"/>
      <c r="X1287" s="305"/>
      <c r="Z1287" s="302"/>
    </row>
    <row r="1288" spans="1:26">
      <c r="A1288" s="304"/>
      <c r="M1288" s="304"/>
      <c r="Q1288" s="304"/>
      <c r="U1288" s="304"/>
      <c r="W1288" s="305"/>
      <c r="X1288" s="305"/>
      <c r="Z1288" s="302"/>
    </row>
    <row r="1289" spans="1:26">
      <c r="A1289" s="304"/>
      <c r="M1289" s="304"/>
      <c r="Q1289" s="304"/>
      <c r="U1289" s="304"/>
      <c r="W1289" s="305"/>
      <c r="X1289" s="305"/>
      <c r="Z1289" s="302"/>
    </row>
    <row r="1290" spans="1:26">
      <c r="A1290" s="304"/>
      <c r="M1290" s="304"/>
      <c r="Q1290" s="304"/>
      <c r="U1290" s="304"/>
      <c r="W1290" s="305"/>
      <c r="X1290" s="305"/>
      <c r="Z1290" s="302"/>
    </row>
    <row r="1291" spans="1:26">
      <c r="A1291" s="304"/>
      <c r="M1291" s="304"/>
      <c r="Q1291" s="304"/>
      <c r="U1291" s="304"/>
      <c r="W1291" s="305"/>
      <c r="X1291" s="305"/>
      <c r="Z1291" s="302"/>
    </row>
    <row r="1292" spans="1:26">
      <c r="A1292" s="304"/>
      <c r="M1292" s="304"/>
      <c r="Q1292" s="304"/>
      <c r="U1292" s="304"/>
      <c r="W1292" s="305"/>
      <c r="X1292" s="305"/>
      <c r="Z1292" s="302"/>
    </row>
    <row r="1293" spans="1:26">
      <c r="A1293" s="304"/>
      <c r="M1293" s="304"/>
      <c r="Q1293" s="304"/>
      <c r="U1293" s="304"/>
      <c r="W1293" s="305"/>
      <c r="X1293" s="305"/>
      <c r="Z1293" s="302"/>
    </row>
    <row r="1294" spans="1:26">
      <c r="A1294" s="304"/>
      <c r="M1294" s="304"/>
      <c r="Q1294" s="304"/>
      <c r="U1294" s="304"/>
      <c r="W1294" s="305"/>
      <c r="X1294" s="305"/>
      <c r="Z1294" s="302"/>
    </row>
    <row r="1295" spans="1:26">
      <c r="A1295" s="304"/>
      <c r="M1295" s="304"/>
      <c r="Q1295" s="304"/>
      <c r="U1295" s="304"/>
      <c r="W1295" s="305"/>
      <c r="X1295" s="305"/>
      <c r="Z1295" s="302"/>
    </row>
    <row r="1296" spans="1:26">
      <c r="A1296" s="304"/>
      <c r="M1296" s="304"/>
      <c r="Q1296" s="304"/>
      <c r="U1296" s="304"/>
      <c r="W1296" s="305"/>
      <c r="X1296" s="305"/>
      <c r="Z1296" s="302"/>
    </row>
    <row r="1297" spans="1:26">
      <c r="A1297" s="304"/>
      <c r="M1297" s="304"/>
      <c r="Q1297" s="304"/>
      <c r="U1297" s="304"/>
      <c r="W1297" s="305"/>
      <c r="X1297" s="305"/>
      <c r="Z1297" s="302"/>
    </row>
    <row r="1298" spans="1:26">
      <c r="A1298" s="304"/>
      <c r="M1298" s="304"/>
      <c r="Q1298" s="304"/>
      <c r="U1298" s="304"/>
      <c r="W1298" s="305"/>
      <c r="X1298" s="305"/>
      <c r="Z1298" s="302"/>
    </row>
    <row r="1299" spans="1:26">
      <c r="A1299" s="304"/>
      <c r="M1299" s="304"/>
      <c r="Q1299" s="304"/>
      <c r="U1299" s="304"/>
      <c r="W1299" s="305"/>
      <c r="X1299" s="305"/>
      <c r="Z1299" s="302"/>
    </row>
    <row r="1300" spans="1:26">
      <c r="A1300" s="304"/>
      <c r="M1300" s="304"/>
      <c r="Q1300" s="304"/>
      <c r="U1300" s="304"/>
      <c r="W1300" s="305"/>
      <c r="X1300" s="305"/>
      <c r="Z1300" s="302"/>
    </row>
    <row r="1301" spans="1:26">
      <c r="A1301" s="304"/>
      <c r="M1301" s="304"/>
      <c r="Q1301" s="304"/>
      <c r="U1301" s="304"/>
      <c r="W1301" s="305"/>
      <c r="X1301" s="305"/>
      <c r="Z1301" s="302"/>
    </row>
    <row r="1302" spans="1:26">
      <c r="A1302" s="304"/>
      <c r="M1302" s="304"/>
      <c r="Q1302" s="304"/>
      <c r="U1302" s="304"/>
      <c r="W1302" s="305"/>
      <c r="X1302" s="305"/>
      <c r="Z1302" s="302"/>
    </row>
    <row r="1303" spans="1:26">
      <c r="A1303" s="304"/>
      <c r="M1303" s="304"/>
      <c r="Q1303" s="304"/>
      <c r="U1303" s="304"/>
      <c r="W1303" s="305"/>
      <c r="X1303" s="305"/>
      <c r="Z1303" s="302"/>
    </row>
    <row r="1304" spans="1:26">
      <c r="A1304" s="304"/>
      <c r="M1304" s="304"/>
      <c r="Q1304" s="304"/>
      <c r="U1304" s="304"/>
      <c r="W1304" s="305"/>
      <c r="X1304" s="305"/>
      <c r="Z1304" s="302"/>
    </row>
    <row r="1305" spans="1:26">
      <c r="A1305" s="304"/>
      <c r="M1305" s="304"/>
      <c r="Q1305" s="304"/>
      <c r="U1305" s="304"/>
      <c r="W1305" s="305"/>
      <c r="X1305" s="305"/>
      <c r="Z1305" s="302"/>
    </row>
    <row r="1306" spans="1:26">
      <c r="A1306" s="304"/>
      <c r="M1306" s="304"/>
      <c r="Q1306" s="304"/>
      <c r="U1306" s="304"/>
      <c r="W1306" s="305"/>
      <c r="X1306" s="305"/>
      <c r="Z1306" s="302"/>
    </row>
    <row r="1307" spans="1:26">
      <c r="A1307" s="304"/>
      <c r="M1307" s="304"/>
      <c r="Q1307" s="304"/>
      <c r="U1307" s="304"/>
      <c r="W1307" s="305"/>
      <c r="X1307" s="305"/>
      <c r="Z1307" s="302"/>
    </row>
    <row r="1308" spans="1:26">
      <c r="A1308" s="304"/>
      <c r="M1308" s="304"/>
      <c r="Q1308" s="304"/>
      <c r="U1308" s="304"/>
      <c r="W1308" s="305"/>
      <c r="X1308" s="305"/>
      <c r="Z1308" s="302"/>
    </row>
    <row r="1309" spans="1:26">
      <c r="A1309" s="304"/>
      <c r="M1309" s="304"/>
      <c r="Q1309" s="304"/>
      <c r="U1309" s="304"/>
      <c r="W1309" s="305"/>
      <c r="X1309" s="305"/>
      <c r="Z1309" s="302"/>
    </row>
    <row r="1310" spans="1:26">
      <c r="A1310" s="304"/>
      <c r="M1310" s="304"/>
      <c r="Q1310" s="304"/>
      <c r="U1310" s="304"/>
      <c r="W1310" s="305"/>
      <c r="X1310" s="305"/>
      <c r="Z1310" s="302"/>
    </row>
    <row r="1311" spans="1:26">
      <c r="A1311" s="304"/>
      <c r="M1311" s="304"/>
      <c r="Q1311" s="304"/>
      <c r="U1311" s="304"/>
      <c r="W1311" s="305"/>
      <c r="X1311" s="305"/>
      <c r="Z1311" s="302"/>
    </row>
    <row r="1312" spans="1:26">
      <c r="A1312" s="304"/>
      <c r="M1312" s="304"/>
      <c r="Q1312" s="304"/>
      <c r="U1312" s="304"/>
      <c r="W1312" s="305"/>
      <c r="X1312" s="305"/>
      <c r="Z1312" s="302"/>
    </row>
    <row r="1313" spans="1:26">
      <c r="A1313" s="304"/>
      <c r="M1313" s="304"/>
      <c r="Q1313" s="304"/>
      <c r="U1313" s="304"/>
      <c r="W1313" s="305"/>
      <c r="X1313" s="305"/>
      <c r="Z1313" s="302"/>
    </row>
    <row r="1314" spans="1:26">
      <c r="A1314" s="304"/>
      <c r="M1314" s="304"/>
      <c r="Q1314" s="304"/>
      <c r="U1314" s="304"/>
      <c r="W1314" s="305"/>
      <c r="X1314" s="305"/>
      <c r="Z1314" s="302"/>
    </row>
    <row r="1315" spans="1:26">
      <c r="A1315" s="304"/>
      <c r="M1315" s="304"/>
      <c r="Q1315" s="304"/>
      <c r="U1315" s="304"/>
      <c r="W1315" s="305"/>
      <c r="X1315" s="305"/>
      <c r="Z1315" s="302"/>
    </row>
    <row r="1316" spans="1:26">
      <c r="A1316" s="304"/>
      <c r="M1316" s="304"/>
      <c r="Q1316" s="304"/>
      <c r="U1316" s="304"/>
      <c r="W1316" s="305"/>
      <c r="X1316" s="305"/>
      <c r="Z1316" s="302"/>
    </row>
    <row r="1317" spans="1:26">
      <c r="A1317" s="304"/>
      <c r="M1317" s="304"/>
      <c r="Q1317" s="304"/>
      <c r="U1317" s="304"/>
      <c r="W1317" s="305"/>
      <c r="X1317" s="305"/>
      <c r="Z1317" s="302"/>
    </row>
    <row r="1318" spans="1:26">
      <c r="A1318" s="304"/>
      <c r="M1318" s="304"/>
      <c r="Q1318" s="304"/>
      <c r="U1318" s="304"/>
      <c r="W1318" s="305"/>
      <c r="X1318" s="305"/>
      <c r="Z1318" s="302"/>
    </row>
    <row r="1319" spans="1:26">
      <c r="A1319" s="304"/>
      <c r="M1319" s="304"/>
      <c r="Q1319" s="304"/>
      <c r="U1319" s="304"/>
      <c r="W1319" s="305"/>
      <c r="X1319" s="305"/>
      <c r="Z1319" s="302"/>
    </row>
    <row r="1320" spans="1:26">
      <c r="A1320" s="304"/>
      <c r="M1320" s="304"/>
      <c r="Q1320" s="304"/>
      <c r="U1320" s="304"/>
      <c r="W1320" s="305"/>
      <c r="X1320" s="305"/>
      <c r="Z1320" s="302"/>
    </row>
    <row r="1321" spans="1:26">
      <c r="A1321" s="304"/>
      <c r="M1321" s="304"/>
      <c r="Q1321" s="304"/>
      <c r="U1321" s="304"/>
      <c r="W1321" s="305"/>
      <c r="X1321" s="305"/>
      <c r="Z1321" s="302"/>
    </row>
    <row r="1322" spans="1:26">
      <c r="A1322" s="304"/>
      <c r="M1322" s="304"/>
      <c r="Q1322" s="304"/>
      <c r="U1322" s="304"/>
      <c r="W1322" s="305"/>
      <c r="X1322" s="305"/>
      <c r="Z1322" s="302"/>
    </row>
    <row r="1323" spans="1:26">
      <c r="A1323" s="304"/>
      <c r="M1323" s="304"/>
      <c r="Q1323" s="304"/>
      <c r="U1323" s="304"/>
      <c r="W1323" s="305"/>
      <c r="X1323" s="305"/>
      <c r="Z1323" s="302"/>
    </row>
    <row r="1324" spans="1:26">
      <c r="A1324" s="304"/>
      <c r="M1324" s="304"/>
      <c r="Q1324" s="304"/>
      <c r="U1324" s="304"/>
      <c r="W1324" s="305"/>
      <c r="X1324" s="305"/>
      <c r="Z1324" s="302"/>
    </row>
    <row r="1325" spans="1:26">
      <c r="A1325" s="304"/>
      <c r="M1325" s="304"/>
      <c r="Q1325" s="304"/>
      <c r="U1325" s="304"/>
      <c r="W1325" s="305"/>
      <c r="X1325" s="305"/>
      <c r="Z1325" s="302"/>
    </row>
    <row r="1326" spans="1:26">
      <c r="A1326" s="304"/>
      <c r="M1326" s="304"/>
      <c r="Q1326" s="304"/>
      <c r="U1326" s="304"/>
      <c r="W1326" s="305"/>
      <c r="X1326" s="305"/>
      <c r="Z1326" s="302"/>
    </row>
    <row r="1327" spans="1:26">
      <c r="A1327" s="304"/>
      <c r="M1327" s="304"/>
      <c r="Q1327" s="304"/>
      <c r="U1327" s="304"/>
      <c r="W1327" s="305"/>
      <c r="X1327" s="305"/>
      <c r="Z1327" s="302"/>
    </row>
    <row r="1328" spans="1:26">
      <c r="A1328" s="304"/>
      <c r="M1328" s="304"/>
      <c r="Q1328" s="304"/>
      <c r="U1328" s="304"/>
      <c r="W1328" s="305"/>
      <c r="X1328" s="305"/>
      <c r="Z1328" s="302"/>
    </row>
    <row r="1329" spans="1:26">
      <c r="A1329" s="304"/>
      <c r="M1329" s="304"/>
      <c r="Q1329" s="304"/>
      <c r="U1329" s="304"/>
      <c r="W1329" s="305"/>
      <c r="X1329" s="305"/>
      <c r="Z1329" s="302"/>
    </row>
    <row r="1330" spans="1:26">
      <c r="A1330" s="304"/>
      <c r="M1330" s="304"/>
      <c r="Q1330" s="304"/>
      <c r="U1330" s="304"/>
      <c r="W1330" s="305"/>
      <c r="X1330" s="305"/>
      <c r="Z1330" s="302"/>
    </row>
    <row r="1331" spans="1:26">
      <c r="A1331" s="304"/>
      <c r="M1331" s="304"/>
      <c r="Q1331" s="304"/>
      <c r="U1331" s="304"/>
      <c r="W1331" s="305"/>
      <c r="X1331" s="305"/>
      <c r="Z1331" s="302"/>
    </row>
    <row r="1332" spans="1:26">
      <c r="A1332" s="304"/>
      <c r="M1332" s="304"/>
      <c r="Q1332" s="304"/>
      <c r="U1332" s="304"/>
      <c r="W1332" s="305"/>
      <c r="X1332" s="305"/>
      <c r="Z1332" s="302"/>
    </row>
    <row r="1333" spans="1:26">
      <c r="A1333" s="304"/>
      <c r="M1333" s="304"/>
      <c r="Q1333" s="304"/>
      <c r="U1333" s="304"/>
      <c r="W1333" s="305"/>
      <c r="X1333" s="305"/>
      <c r="Z1333" s="302"/>
    </row>
    <row r="1334" spans="1:26">
      <c r="A1334" s="304"/>
      <c r="M1334" s="304"/>
      <c r="Q1334" s="304"/>
      <c r="U1334" s="304"/>
      <c r="W1334" s="305"/>
      <c r="X1334" s="305"/>
      <c r="Z1334" s="302"/>
    </row>
    <row r="1335" spans="1:26">
      <c r="A1335" s="304"/>
      <c r="M1335" s="304"/>
      <c r="Q1335" s="304"/>
      <c r="U1335" s="304"/>
      <c r="W1335" s="305"/>
      <c r="X1335" s="305"/>
      <c r="Z1335" s="302"/>
    </row>
    <row r="1336" spans="1:26">
      <c r="A1336" s="304"/>
      <c r="M1336" s="304"/>
      <c r="Q1336" s="304"/>
      <c r="U1336" s="304"/>
      <c r="W1336" s="305"/>
      <c r="X1336" s="305"/>
      <c r="Z1336" s="302"/>
    </row>
    <row r="1337" spans="1:26">
      <c r="A1337" s="304"/>
      <c r="M1337" s="304"/>
      <c r="Q1337" s="304"/>
      <c r="U1337" s="304"/>
      <c r="W1337" s="305"/>
      <c r="X1337" s="305"/>
      <c r="Z1337" s="302"/>
    </row>
    <row r="1338" spans="1:26">
      <c r="A1338" s="304"/>
      <c r="M1338" s="304"/>
      <c r="Q1338" s="304"/>
      <c r="U1338" s="304"/>
      <c r="W1338" s="305"/>
      <c r="X1338" s="305"/>
      <c r="Z1338" s="302"/>
    </row>
    <row r="1339" spans="1:26">
      <c r="A1339" s="304"/>
      <c r="M1339" s="304"/>
      <c r="Q1339" s="304"/>
      <c r="U1339" s="304"/>
      <c r="W1339" s="305"/>
      <c r="X1339" s="305"/>
      <c r="Z1339" s="302"/>
    </row>
    <row r="1340" spans="1:26">
      <c r="A1340" s="304"/>
      <c r="M1340" s="304"/>
      <c r="Q1340" s="304"/>
      <c r="U1340" s="304"/>
      <c r="W1340" s="305"/>
      <c r="X1340" s="305"/>
      <c r="Z1340" s="302"/>
    </row>
    <row r="1341" spans="1:26">
      <c r="A1341" s="304"/>
      <c r="M1341" s="304"/>
      <c r="Q1341" s="304"/>
      <c r="U1341" s="304"/>
      <c r="W1341" s="305"/>
      <c r="X1341" s="305"/>
      <c r="Z1341" s="302"/>
    </row>
    <row r="1342" spans="1:26">
      <c r="A1342" s="304"/>
      <c r="M1342" s="304"/>
      <c r="Q1342" s="304"/>
      <c r="U1342" s="304"/>
      <c r="W1342" s="305"/>
      <c r="X1342" s="305"/>
      <c r="Z1342" s="302"/>
    </row>
    <row r="1343" spans="1:26">
      <c r="A1343" s="304"/>
      <c r="M1343" s="304"/>
      <c r="Q1343" s="304"/>
      <c r="U1343" s="304"/>
      <c r="W1343" s="305"/>
      <c r="X1343" s="305"/>
      <c r="Z1343" s="302"/>
    </row>
    <row r="1344" spans="1:26">
      <c r="A1344" s="304"/>
      <c r="M1344" s="304"/>
      <c r="Q1344" s="304"/>
      <c r="U1344" s="304"/>
      <c r="W1344" s="305"/>
      <c r="X1344" s="305"/>
      <c r="Z1344" s="302"/>
    </row>
    <row r="1345" spans="1:26">
      <c r="A1345" s="304"/>
      <c r="M1345" s="304"/>
      <c r="Q1345" s="304"/>
      <c r="U1345" s="304"/>
      <c r="W1345" s="305"/>
      <c r="X1345" s="305"/>
      <c r="Z1345" s="302"/>
    </row>
    <row r="1346" spans="1:26">
      <c r="A1346" s="304"/>
      <c r="M1346" s="304"/>
      <c r="Q1346" s="304"/>
      <c r="U1346" s="304"/>
      <c r="W1346" s="305"/>
      <c r="X1346" s="305"/>
      <c r="Z1346" s="302"/>
    </row>
    <row r="1347" spans="1:26">
      <c r="A1347" s="304"/>
      <c r="M1347" s="304"/>
      <c r="Q1347" s="304"/>
      <c r="U1347" s="304"/>
      <c r="W1347" s="305"/>
      <c r="X1347" s="305"/>
      <c r="Z1347" s="302"/>
    </row>
    <row r="1348" spans="1:26">
      <c r="A1348" s="304"/>
      <c r="M1348" s="304"/>
      <c r="Q1348" s="304"/>
      <c r="U1348" s="304"/>
      <c r="W1348" s="305"/>
      <c r="X1348" s="305"/>
      <c r="Z1348" s="302"/>
    </row>
    <row r="1349" spans="1:26">
      <c r="A1349" s="304"/>
      <c r="M1349" s="304"/>
      <c r="Q1349" s="304"/>
      <c r="U1349" s="304"/>
      <c r="W1349" s="305"/>
      <c r="X1349" s="305"/>
      <c r="Z1349" s="302"/>
    </row>
    <row r="1350" spans="1:26">
      <c r="A1350" s="304"/>
      <c r="M1350" s="304"/>
      <c r="Q1350" s="304"/>
      <c r="U1350" s="304"/>
      <c r="W1350" s="305"/>
      <c r="X1350" s="305"/>
      <c r="Z1350" s="302"/>
    </row>
    <row r="1351" spans="1:26">
      <c r="A1351" s="304"/>
      <c r="M1351" s="304"/>
      <c r="Q1351" s="304"/>
      <c r="U1351" s="304"/>
      <c r="W1351" s="305"/>
      <c r="X1351" s="305"/>
      <c r="Z1351" s="302"/>
    </row>
    <row r="1352" spans="1:26">
      <c r="A1352" s="304"/>
      <c r="M1352" s="304"/>
      <c r="Q1352" s="304"/>
      <c r="U1352" s="304"/>
      <c r="W1352" s="305"/>
      <c r="X1352" s="305"/>
      <c r="Z1352" s="302"/>
    </row>
    <row r="1353" spans="1:26">
      <c r="A1353" s="304"/>
      <c r="M1353" s="304"/>
      <c r="Q1353" s="304"/>
      <c r="U1353" s="304"/>
      <c r="W1353" s="305"/>
      <c r="X1353" s="305"/>
      <c r="Z1353" s="302"/>
    </row>
    <row r="1354" spans="1:26">
      <c r="A1354" s="304"/>
      <c r="M1354" s="304"/>
      <c r="Q1354" s="304"/>
      <c r="U1354" s="304"/>
      <c r="W1354" s="305"/>
      <c r="X1354" s="305"/>
      <c r="Z1354" s="302"/>
    </row>
    <row r="1355" spans="1:26">
      <c r="A1355" s="304"/>
      <c r="M1355" s="304"/>
      <c r="Q1355" s="304"/>
      <c r="U1355" s="304"/>
      <c r="W1355" s="305"/>
      <c r="X1355" s="305"/>
      <c r="Z1355" s="302"/>
    </row>
    <row r="1356" spans="1:26">
      <c r="A1356" s="304"/>
      <c r="M1356" s="304"/>
      <c r="Q1356" s="304"/>
      <c r="U1356" s="304"/>
      <c r="W1356" s="305"/>
      <c r="X1356" s="305"/>
      <c r="Z1356" s="302"/>
    </row>
    <row r="1357" spans="1:26">
      <c r="A1357" s="304"/>
      <c r="M1357" s="304"/>
      <c r="Q1357" s="304"/>
      <c r="U1357" s="304"/>
      <c r="W1357" s="305"/>
      <c r="X1357" s="305"/>
      <c r="Z1357" s="302"/>
    </row>
    <row r="1358" spans="1:26">
      <c r="A1358" s="304"/>
      <c r="M1358" s="304"/>
      <c r="Q1358" s="304"/>
      <c r="U1358" s="304"/>
      <c r="W1358" s="305"/>
      <c r="X1358" s="305"/>
      <c r="Z1358" s="302"/>
    </row>
    <row r="1359" spans="1:26">
      <c r="A1359" s="304"/>
      <c r="M1359" s="304"/>
      <c r="Q1359" s="304"/>
      <c r="U1359" s="304"/>
      <c r="W1359" s="305"/>
      <c r="X1359" s="305"/>
      <c r="Z1359" s="302"/>
    </row>
    <row r="1360" spans="1:26">
      <c r="A1360" s="304"/>
      <c r="M1360" s="304"/>
      <c r="Q1360" s="304"/>
      <c r="U1360" s="304"/>
      <c r="W1360" s="305"/>
      <c r="X1360" s="305"/>
      <c r="Z1360" s="302"/>
    </row>
    <row r="1361" spans="1:26">
      <c r="A1361" s="304"/>
      <c r="M1361" s="304"/>
      <c r="Q1361" s="304"/>
      <c r="U1361" s="304"/>
      <c r="W1361" s="305"/>
      <c r="X1361" s="305"/>
      <c r="Z1361" s="302"/>
    </row>
    <row r="1362" spans="1:26">
      <c r="A1362" s="304"/>
      <c r="M1362" s="304"/>
      <c r="Q1362" s="304"/>
      <c r="U1362" s="304"/>
      <c r="W1362" s="305"/>
      <c r="X1362" s="305"/>
      <c r="Z1362" s="302"/>
    </row>
    <row r="1363" spans="1:26">
      <c r="A1363" s="304"/>
      <c r="M1363" s="304"/>
      <c r="Q1363" s="304"/>
      <c r="U1363" s="304"/>
      <c r="W1363" s="305"/>
      <c r="X1363" s="305"/>
      <c r="Z1363" s="302"/>
    </row>
    <row r="1364" spans="1:26">
      <c r="A1364" s="304"/>
      <c r="M1364" s="304"/>
      <c r="Q1364" s="304"/>
      <c r="U1364" s="304"/>
      <c r="W1364" s="305"/>
      <c r="X1364" s="305"/>
      <c r="Z1364" s="302"/>
    </row>
    <row r="1365" spans="1:26">
      <c r="A1365" s="304"/>
      <c r="M1365" s="304"/>
      <c r="Q1365" s="304"/>
      <c r="U1365" s="304"/>
      <c r="W1365" s="305"/>
      <c r="X1365" s="305"/>
      <c r="Z1365" s="302"/>
    </row>
    <row r="1366" spans="1:26">
      <c r="A1366" s="304"/>
      <c r="M1366" s="304"/>
      <c r="Q1366" s="304"/>
      <c r="U1366" s="304"/>
      <c r="W1366" s="305"/>
      <c r="X1366" s="305"/>
      <c r="Z1366" s="302"/>
    </row>
    <row r="1367" spans="1:26">
      <c r="A1367" s="304"/>
      <c r="M1367" s="304"/>
      <c r="Q1367" s="304"/>
      <c r="U1367" s="304"/>
      <c r="W1367" s="305"/>
      <c r="X1367" s="305"/>
      <c r="Z1367" s="302"/>
    </row>
    <row r="1368" spans="1:26">
      <c r="A1368" s="304"/>
      <c r="M1368" s="304"/>
      <c r="Q1368" s="304"/>
      <c r="U1368" s="304"/>
      <c r="W1368" s="305"/>
      <c r="X1368" s="305"/>
      <c r="Z1368" s="302"/>
    </row>
    <row r="1369" spans="1:26">
      <c r="A1369" s="304"/>
      <c r="M1369" s="304"/>
      <c r="Q1369" s="304"/>
      <c r="U1369" s="304"/>
      <c r="W1369" s="305"/>
      <c r="X1369" s="305"/>
      <c r="Z1369" s="302"/>
    </row>
    <row r="1370" spans="1:26">
      <c r="A1370" s="304"/>
      <c r="M1370" s="304"/>
      <c r="Q1370" s="304"/>
      <c r="U1370" s="304"/>
      <c r="W1370" s="305"/>
      <c r="X1370" s="305"/>
      <c r="Z1370" s="302"/>
    </row>
    <row r="1371" spans="1:26">
      <c r="A1371" s="304"/>
      <c r="M1371" s="304"/>
      <c r="Q1371" s="304"/>
      <c r="U1371" s="304"/>
      <c r="W1371" s="305"/>
      <c r="X1371" s="305"/>
      <c r="Z1371" s="302"/>
    </row>
    <row r="1372" spans="1:26">
      <c r="A1372" s="304"/>
      <c r="M1372" s="304"/>
      <c r="Q1372" s="304"/>
      <c r="U1372" s="304"/>
      <c r="W1372" s="305"/>
      <c r="X1372" s="305"/>
      <c r="Z1372" s="302"/>
    </row>
    <row r="1373" spans="1:26">
      <c r="A1373" s="304"/>
      <c r="M1373" s="304"/>
      <c r="Q1373" s="304"/>
      <c r="U1373" s="304"/>
      <c r="W1373" s="305"/>
      <c r="X1373" s="305"/>
      <c r="Z1373" s="302"/>
    </row>
    <row r="1374" spans="1:26">
      <c r="A1374" s="304"/>
      <c r="M1374" s="304"/>
      <c r="Q1374" s="304"/>
      <c r="U1374" s="304"/>
      <c r="W1374" s="305"/>
      <c r="X1374" s="305"/>
      <c r="Z1374" s="302"/>
    </row>
    <row r="1375" spans="1:26">
      <c r="A1375" s="304"/>
      <c r="M1375" s="304"/>
      <c r="Q1375" s="304"/>
      <c r="U1375" s="304"/>
      <c r="W1375" s="305"/>
      <c r="X1375" s="305"/>
      <c r="Z1375" s="302"/>
    </row>
    <row r="1376" spans="1:26">
      <c r="A1376" s="304"/>
      <c r="M1376" s="304"/>
      <c r="Q1376" s="304"/>
      <c r="U1376" s="304"/>
      <c r="W1376" s="305"/>
      <c r="X1376" s="305"/>
      <c r="Z1376" s="302"/>
    </row>
    <row r="1377" spans="1:26">
      <c r="A1377" s="304"/>
      <c r="M1377" s="304"/>
      <c r="Q1377" s="304"/>
      <c r="U1377" s="304"/>
      <c r="W1377" s="305"/>
      <c r="X1377" s="305"/>
      <c r="Z1377" s="302"/>
    </row>
    <row r="1378" spans="1:26">
      <c r="A1378" s="304"/>
      <c r="M1378" s="304"/>
      <c r="Q1378" s="304"/>
      <c r="U1378" s="304"/>
      <c r="W1378" s="305"/>
      <c r="X1378" s="305"/>
      <c r="Z1378" s="302"/>
    </row>
    <row r="1379" spans="1:26">
      <c r="A1379" s="304"/>
      <c r="M1379" s="304"/>
      <c r="Q1379" s="304"/>
      <c r="U1379" s="304"/>
      <c r="W1379" s="305"/>
      <c r="X1379" s="305"/>
      <c r="Z1379" s="302"/>
    </row>
    <row r="1380" spans="1:26">
      <c r="A1380" s="304"/>
      <c r="M1380" s="304"/>
      <c r="Q1380" s="304"/>
      <c r="U1380" s="304"/>
      <c r="W1380" s="305"/>
      <c r="X1380" s="305"/>
      <c r="Z1380" s="302"/>
    </row>
    <row r="1381" spans="1:26">
      <c r="A1381" s="304"/>
      <c r="M1381" s="304"/>
      <c r="Q1381" s="304"/>
      <c r="U1381" s="304"/>
      <c r="W1381" s="305"/>
      <c r="X1381" s="305"/>
      <c r="Z1381" s="302"/>
    </row>
    <row r="1382" spans="1:26">
      <c r="A1382" s="304"/>
      <c r="M1382" s="304"/>
      <c r="Q1382" s="304"/>
      <c r="U1382" s="304"/>
      <c r="W1382" s="305"/>
      <c r="X1382" s="305"/>
      <c r="Z1382" s="302"/>
    </row>
    <row r="1383" spans="1:26">
      <c r="A1383" s="304"/>
      <c r="M1383" s="304"/>
      <c r="Q1383" s="304"/>
      <c r="U1383" s="304"/>
      <c r="W1383" s="305"/>
      <c r="X1383" s="305"/>
      <c r="Z1383" s="302"/>
    </row>
    <row r="1384" spans="1:26">
      <c r="A1384" s="304"/>
      <c r="M1384" s="304"/>
      <c r="Q1384" s="304"/>
      <c r="U1384" s="304"/>
      <c r="W1384" s="305"/>
      <c r="X1384" s="305"/>
      <c r="Z1384" s="302"/>
    </row>
    <row r="1385" spans="1:26">
      <c r="A1385" s="304"/>
      <c r="M1385" s="304"/>
      <c r="Q1385" s="304"/>
      <c r="U1385" s="304"/>
      <c r="W1385" s="305"/>
      <c r="X1385" s="305"/>
      <c r="Z1385" s="302"/>
    </row>
    <row r="1386" spans="1:26">
      <c r="A1386" s="304"/>
      <c r="M1386" s="304"/>
      <c r="Q1386" s="304"/>
      <c r="U1386" s="304"/>
      <c r="W1386" s="305"/>
      <c r="X1386" s="305"/>
      <c r="Z1386" s="302"/>
    </row>
    <row r="1387" spans="1:26">
      <c r="A1387" s="304"/>
      <c r="M1387" s="304"/>
      <c r="Q1387" s="304"/>
      <c r="U1387" s="304"/>
      <c r="W1387" s="305"/>
      <c r="X1387" s="305"/>
      <c r="Z1387" s="302"/>
    </row>
    <row r="1388" spans="1:26">
      <c r="A1388" s="304"/>
      <c r="M1388" s="304"/>
      <c r="Q1388" s="304"/>
      <c r="U1388" s="304"/>
      <c r="W1388" s="305"/>
      <c r="X1388" s="305"/>
      <c r="Z1388" s="302"/>
    </row>
    <row r="1389" spans="1:26">
      <c r="A1389" s="304"/>
      <c r="M1389" s="304"/>
      <c r="Q1389" s="304"/>
      <c r="U1389" s="304"/>
      <c r="W1389" s="305"/>
      <c r="X1389" s="305"/>
      <c r="Z1389" s="302"/>
    </row>
    <row r="1390" spans="1:26">
      <c r="A1390" s="304"/>
      <c r="M1390" s="304"/>
      <c r="Q1390" s="304"/>
      <c r="U1390" s="304"/>
      <c r="W1390" s="305"/>
      <c r="X1390" s="305"/>
      <c r="Z1390" s="302"/>
    </row>
    <row r="1391" spans="1:26">
      <c r="A1391" s="304"/>
      <c r="M1391" s="304"/>
      <c r="Q1391" s="304"/>
      <c r="U1391" s="304"/>
      <c r="W1391" s="305"/>
      <c r="X1391" s="305"/>
      <c r="Z1391" s="302"/>
    </row>
    <row r="1392" spans="1:26">
      <c r="A1392" s="304"/>
      <c r="M1392" s="304"/>
      <c r="Q1392" s="304"/>
      <c r="U1392" s="304"/>
      <c r="W1392" s="305"/>
      <c r="X1392" s="305"/>
      <c r="Z1392" s="302"/>
    </row>
    <row r="1393" spans="1:26">
      <c r="A1393" s="304"/>
      <c r="M1393" s="304"/>
      <c r="Q1393" s="304"/>
      <c r="U1393" s="304"/>
      <c r="W1393" s="305"/>
      <c r="X1393" s="305"/>
      <c r="Z1393" s="302"/>
    </row>
    <row r="1394" spans="1:26">
      <c r="A1394" s="304"/>
      <c r="M1394" s="304"/>
      <c r="Q1394" s="304"/>
      <c r="U1394" s="304"/>
      <c r="W1394" s="305"/>
      <c r="X1394" s="305"/>
      <c r="Z1394" s="302"/>
    </row>
    <row r="1395" spans="1:26">
      <c r="A1395" s="304"/>
      <c r="M1395" s="304"/>
      <c r="Q1395" s="304"/>
      <c r="U1395" s="304"/>
      <c r="W1395" s="305"/>
      <c r="X1395" s="305"/>
      <c r="Z1395" s="302"/>
    </row>
    <row r="1396" spans="1:26">
      <c r="A1396" s="304"/>
      <c r="M1396" s="304"/>
      <c r="Q1396" s="304"/>
      <c r="U1396" s="304"/>
      <c r="W1396" s="305"/>
      <c r="X1396" s="305"/>
      <c r="Z1396" s="302"/>
    </row>
    <row r="1397" spans="1:26">
      <c r="A1397" s="304"/>
      <c r="M1397" s="304"/>
      <c r="Q1397" s="304"/>
      <c r="U1397" s="304"/>
      <c r="W1397" s="305"/>
      <c r="X1397" s="305"/>
      <c r="Z1397" s="302"/>
    </row>
    <row r="1398" spans="1:26">
      <c r="A1398" s="304"/>
      <c r="M1398" s="304"/>
      <c r="Q1398" s="304"/>
      <c r="U1398" s="304"/>
      <c r="W1398" s="305"/>
      <c r="X1398" s="305"/>
      <c r="Z1398" s="302"/>
    </row>
    <row r="1399" spans="1:26">
      <c r="A1399" s="304"/>
      <c r="M1399" s="304"/>
      <c r="Q1399" s="304"/>
      <c r="U1399" s="304"/>
      <c r="W1399" s="305"/>
      <c r="X1399" s="305"/>
      <c r="Z1399" s="302"/>
    </row>
    <row r="1400" spans="1:26">
      <c r="A1400" s="304"/>
      <c r="M1400" s="304"/>
      <c r="Q1400" s="304"/>
      <c r="U1400" s="304"/>
      <c r="W1400" s="305"/>
      <c r="X1400" s="305"/>
      <c r="Z1400" s="302"/>
    </row>
    <row r="1401" spans="1:26">
      <c r="A1401" s="304"/>
      <c r="M1401" s="304"/>
      <c r="Q1401" s="304"/>
      <c r="U1401" s="304"/>
      <c r="W1401" s="305"/>
      <c r="X1401" s="305"/>
      <c r="Z1401" s="302"/>
    </row>
    <row r="1402" spans="1:26">
      <c r="A1402" s="304"/>
      <c r="M1402" s="304"/>
      <c r="Q1402" s="304"/>
      <c r="U1402" s="304"/>
      <c r="W1402" s="305"/>
      <c r="X1402" s="305"/>
      <c r="Z1402" s="302"/>
    </row>
    <row r="1403" spans="1:26">
      <c r="A1403" s="304"/>
      <c r="M1403" s="304"/>
      <c r="Q1403" s="304"/>
      <c r="U1403" s="304"/>
      <c r="W1403" s="305"/>
      <c r="X1403" s="305"/>
      <c r="Z1403" s="302"/>
    </row>
    <row r="1404" spans="1:26">
      <c r="A1404" s="304"/>
      <c r="M1404" s="304"/>
      <c r="Q1404" s="304"/>
      <c r="U1404" s="304"/>
      <c r="W1404" s="305"/>
      <c r="X1404" s="305"/>
      <c r="Z1404" s="302"/>
    </row>
    <row r="1405" spans="1:26">
      <c r="A1405" s="304"/>
      <c r="M1405" s="304"/>
      <c r="Q1405" s="304"/>
      <c r="U1405" s="304"/>
      <c r="W1405" s="305"/>
      <c r="X1405" s="305"/>
      <c r="Z1405" s="302"/>
    </row>
    <row r="1406" spans="1:26">
      <c r="A1406" s="304"/>
      <c r="M1406" s="304"/>
      <c r="Q1406" s="304"/>
      <c r="U1406" s="304"/>
      <c r="W1406" s="305"/>
      <c r="X1406" s="305"/>
      <c r="Z1406" s="302"/>
    </row>
    <row r="1407" spans="1:26">
      <c r="A1407" s="304"/>
      <c r="M1407" s="304"/>
      <c r="Q1407" s="304"/>
      <c r="U1407" s="304"/>
      <c r="W1407" s="305"/>
      <c r="X1407" s="305"/>
      <c r="Z1407" s="302"/>
    </row>
    <row r="1408" spans="1:26">
      <c r="A1408" s="304"/>
      <c r="M1408" s="304"/>
      <c r="Q1408" s="304"/>
      <c r="U1408" s="304"/>
      <c r="W1408" s="305"/>
      <c r="X1408" s="305"/>
      <c r="Z1408" s="302"/>
    </row>
    <row r="1409" spans="1:26">
      <c r="A1409" s="304"/>
      <c r="M1409" s="304"/>
      <c r="Q1409" s="304"/>
      <c r="U1409" s="304"/>
      <c r="W1409" s="305"/>
      <c r="X1409" s="305"/>
      <c r="Z1409" s="302"/>
    </row>
    <row r="1410" spans="1:26">
      <c r="A1410" s="304"/>
      <c r="M1410" s="304"/>
      <c r="Q1410" s="304"/>
      <c r="U1410" s="304"/>
      <c r="W1410" s="305"/>
      <c r="X1410" s="305"/>
      <c r="Z1410" s="302"/>
    </row>
    <row r="1411" spans="1:26">
      <c r="A1411" s="304"/>
      <c r="M1411" s="304"/>
      <c r="Q1411" s="304"/>
      <c r="U1411" s="304"/>
      <c r="W1411" s="305"/>
      <c r="X1411" s="305"/>
      <c r="Z1411" s="302"/>
    </row>
    <row r="1412" spans="1:26">
      <c r="A1412" s="304"/>
      <c r="M1412" s="304"/>
      <c r="Q1412" s="304"/>
      <c r="U1412" s="304"/>
      <c r="W1412" s="305"/>
      <c r="X1412" s="305"/>
      <c r="Z1412" s="302"/>
    </row>
    <row r="1413" spans="1:26">
      <c r="A1413" s="304"/>
      <c r="M1413" s="304"/>
      <c r="Q1413" s="304"/>
      <c r="U1413" s="304"/>
      <c r="W1413" s="305"/>
      <c r="X1413" s="305"/>
      <c r="Z1413" s="302"/>
    </row>
    <row r="1414" spans="1:26">
      <c r="A1414" s="304"/>
      <c r="M1414" s="304"/>
      <c r="Q1414" s="304"/>
      <c r="U1414" s="304"/>
      <c r="W1414" s="305"/>
      <c r="X1414" s="305"/>
      <c r="Z1414" s="302"/>
    </row>
    <row r="1415" spans="1:26">
      <c r="A1415" s="304"/>
      <c r="M1415" s="304"/>
      <c r="Q1415" s="304"/>
      <c r="U1415" s="304"/>
      <c r="W1415" s="305"/>
      <c r="X1415" s="305"/>
      <c r="Z1415" s="302"/>
    </row>
    <row r="1416" spans="1:26">
      <c r="A1416" s="304"/>
      <c r="M1416" s="304"/>
      <c r="Q1416" s="304"/>
      <c r="U1416" s="304"/>
      <c r="W1416" s="305"/>
      <c r="X1416" s="305"/>
      <c r="Z1416" s="302"/>
    </row>
    <row r="1417" spans="1:26">
      <c r="A1417" s="304"/>
      <c r="M1417" s="304"/>
      <c r="Q1417" s="304"/>
      <c r="U1417" s="304"/>
      <c r="W1417" s="305"/>
      <c r="X1417" s="305"/>
      <c r="Z1417" s="302"/>
    </row>
    <row r="1418" spans="1:26">
      <c r="A1418" s="304"/>
      <c r="M1418" s="304"/>
      <c r="Q1418" s="304"/>
      <c r="U1418" s="304"/>
      <c r="W1418" s="305"/>
      <c r="X1418" s="305"/>
      <c r="Z1418" s="302"/>
    </row>
    <row r="1419" spans="1:26">
      <c r="A1419" s="304"/>
      <c r="M1419" s="304"/>
      <c r="Q1419" s="304"/>
      <c r="U1419" s="304"/>
      <c r="W1419" s="305"/>
      <c r="X1419" s="305"/>
      <c r="Z1419" s="302"/>
    </row>
    <row r="1420" spans="1:26">
      <c r="A1420" s="304"/>
      <c r="M1420" s="304"/>
      <c r="Q1420" s="304"/>
      <c r="U1420" s="304"/>
      <c r="W1420" s="305"/>
      <c r="X1420" s="305"/>
      <c r="Z1420" s="302"/>
    </row>
    <row r="1421" spans="1:26">
      <c r="A1421" s="304"/>
      <c r="M1421" s="304"/>
      <c r="Q1421" s="304"/>
      <c r="U1421" s="304"/>
      <c r="W1421" s="305"/>
      <c r="X1421" s="305"/>
      <c r="Z1421" s="302"/>
    </row>
    <row r="1422" spans="1:26">
      <c r="A1422" s="304"/>
      <c r="M1422" s="304"/>
      <c r="Q1422" s="304"/>
      <c r="U1422" s="304"/>
      <c r="W1422" s="305"/>
      <c r="X1422" s="305"/>
      <c r="Z1422" s="302"/>
    </row>
    <row r="1423" spans="1:26">
      <c r="A1423" s="304"/>
      <c r="M1423" s="304"/>
      <c r="Q1423" s="304"/>
      <c r="U1423" s="304"/>
      <c r="W1423" s="305"/>
      <c r="X1423" s="305"/>
      <c r="Z1423" s="302"/>
    </row>
    <row r="1424" spans="1:26">
      <c r="A1424" s="304"/>
      <c r="M1424" s="304"/>
      <c r="Q1424" s="304"/>
      <c r="U1424" s="304"/>
      <c r="W1424" s="305"/>
      <c r="X1424" s="305"/>
      <c r="Z1424" s="302"/>
    </row>
    <row r="1425" spans="1:26">
      <c r="A1425" s="304"/>
      <c r="M1425" s="304"/>
      <c r="Q1425" s="304"/>
      <c r="U1425" s="304"/>
      <c r="W1425" s="305"/>
      <c r="X1425" s="305"/>
      <c r="Z1425" s="302"/>
    </row>
    <row r="1426" spans="1:26">
      <c r="A1426" s="304"/>
      <c r="M1426" s="304"/>
      <c r="Q1426" s="304"/>
      <c r="U1426" s="304"/>
      <c r="W1426" s="305"/>
      <c r="X1426" s="305"/>
      <c r="Z1426" s="302"/>
    </row>
    <row r="1427" spans="1:26">
      <c r="A1427" s="304"/>
      <c r="M1427" s="304"/>
      <c r="Q1427" s="304"/>
      <c r="U1427" s="304"/>
      <c r="W1427" s="305"/>
      <c r="X1427" s="305"/>
      <c r="Z1427" s="302"/>
    </row>
    <row r="1428" spans="1:26">
      <c r="A1428" s="304"/>
      <c r="M1428" s="304"/>
      <c r="Q1428" s="304"/>
      <c r="U1428" s="304"/>
      <c r="W1428" s="305"/>
      <c r="X1428" s="305"/>
      <c r="Z1428" s="302"/>
    </row>
    <row r="1429" spans="1:26">
      <c r="A1429" s="304"/>
      <c r="M1429" s="304"/>
      <c r="Q1429" s="304"/>
      <c r="U1429" s="304"/>
      <c r="W1429" s="305"/>
      <c r="X1429" s="305"/>
      <c r="Z1429" s="302"/>
    </row>
    <row r="1430" spans="1:26">
      <c r="A1430" s="304"/>
      <c r="M1430" s="304"/>
      <c r="Q1430" s="304"/>
      <c r="U1430" s="304"/>
      <c r="W1430" s="305"/>
      <c r="X1430" s="305"/>
      <c r="Z1430" s="302"/>
    </row>
    <row r="1431" spans="1:26">
      <c r="A1431" s="304"/>
      <c r="M1431" s="304"/>
      <c r="Q1431" s="304"/>
      <c r="U1431" s="304"/>
      <c r="W1431" s="305"/>
      <c r="X1431" s="305"/>
      <c r="Z1431" s="302"/>
    </row>
    <row r="1432" spans="1:26">
      <c r="A1432" s="304"/>
      <c r="M1432" s="304"/>
      <c r="Q1432" s="304"/>
      <c r="U1432" s="304"/>
      <c r="W1432" s="305"/>
      <c r="X1432" s="305"/>
      <c r="Z1432" s="302"/>
    </row>
    <row r="1433" spans="1:26">
      <c r="A1433" s="304"/>
      <c r="M1433" s="304"/>
      <c r="Q1433" s="304"/>
      <c r="U1433" s="304"/>
      <c r="W1433" s="305"/>
      <c r="X1433" s="305"/>
      <c r="Z1433" s="302"/>
    </row>
    <row r="1434" spans="1:26">
      <c r="A1434" s="304"/>
      <c r="M1434" s="304"/>
      <c r="Q1434" s="304"/>
      <c r="U1434" s="304"/>
      <c r="W1434" s="305"/>
      <c r="X1434" s="305"/>
      <c r="Z1434" s="302"/>
    </row>
    <row r="1435" spans="1:26">
      <c r="A1435" s="304"/>
      <c r="M1435" s="304"/>
      <c r="Q1435" s="304"/>
      <c r="U1435" s="304"/>
      <c r="W1435" s="305"/>
      <c r="X1435" s="305"/>
      <c r="Z1435" s="302"/>
    </row>
    <row r="1436" spans="1:26">
      <c r="A1436" s="304"/>
      <c r="M1436" s="304"/>
      <c r="Q1436" s="304"/>
      <c r="U1436" s="304"/>
      <c r="W1436" s="305"/>
      <c r="X1436" s="305"/>
      <c r="Z1436" s="302"/>
    </row>
    <row r="1437" spans="1:26">
      <c r="A1437" s="304"/>
      <c r="M1437" s="304"/>
      <c r="Q1437" s="304"/>
      <c r="U1437" s="304"/>
      <c r="W1437" s="305"/>
      <c r="X1437" s="305"/>
      <c r="Z1437" s="302"/>
    </row>
    <row r="1438" spans="1:26">
      <c r="A1438" s="304"/>
      <c r="M1438" s="304"/>
      <c r="Q1438" s="304"/>
      <c r="U1438" s="304"/>
      <c r="W1438" s="305"/>
      <c r="X1438" s="305"/>
      <c r="Z1438" s="302"/>
    </row>
    <row r="1439" spans="1:26">
      <c r="A1439" s="304"/>
      <c r="M1439" s="304"/>
      <c r="Q1439" s="304"/>
      <c r="U1439" s="304"/>
      <c r="W1439" s="305"/>
      <c r="X1439" s="305"/>
      <c r="Z1439" s="302"/>
    </row>
    <row r="1440" spans="1:26">
      <c r="A1440" s="304"/>
      <c r="M1440" s="304"/>
      <c r="Q1440" s="304"/>
      <c r="U1440" s="304"/>
      <c r="W1440" s="305"/>
      <c r="X1440" s="305"/>
      <c r="Z1440" s="302"/>
    </row>
    <row r="1441" spans="1:26">
      <c r="A1441" s="304"/>
      <c r="M1441" s="304"/>
      <c r="Q1441" s="304"/>
      <c r="U1441" s="304"/>
      <c r="W1441" s="305"/>
      <c r="X1441" s="305"/>
      <c r="Z1441" s="302"/>
    </row>
    <row r="1442" spans="1:26">
      <c r="A1442" s="304"/>
      <c r="M1442" s="304"/>
      <c r="Q1442" s="304"/>
      <c r="U1442" s="304"/>
      <c r="W1442" s="305"/>
      <c r="X1442" s="305"/>
      <c r="Z1442" s="302"/>
    </row>
    <row r="1443" spans="1:26">
      <c r="A1443" s="304"/>
      <c r="M1443" s="304"/>
      <c r="Q1443" s="304"/>
      <c r="U1443" s="304"/>
      <c r="W1443" s="305"/>
      <c r="X1443" s="305"/>
      <c r="Z1443" s="302"/>
    </row>
    <row r="1444" spans="1:26">
      <c r="A1444" s="304"/>
      <c r="M1444" s="304"/>
      <c r="Q1444" s="304"/>
      <c r="U1444" s="304"/>
      <c r="W1444" s="305"/>
      <c r="X1444" s="305"/>
      <c r="Z1444" s="302"/>
    </row>
    <row r="1445" spans="1:26">
      <c r="A1445" s="304"/>
      <c r="M1445" s="304"/>
      <c r="Q1445" s="304"/>
      <c r="U1445" s="304"/>
      <c r="W1445" s="305"/>
      <c r="X1445" s="305"/>
      <c r="Z1445" s="302"/>
    </row>
    <row r="1446" spans="1:26">
      <c r="A1446" s="304"/>
      <c r="M1446" s="304"/>
      <c r="Q1446" s="304"/>
      <c r="U1446" s="304"/>
      <c r="W1446" s="305"/>
      <c r="X1446" s="305"/>
      <c r="Z1446" s="302"/>
    </row>
    <row r="1447" spans="1:26">
      <c r="A1447" s="304"/>
      <c r="M1447" s="304"/>
      <c r="Q1447" s="304"/>
      <c r="U1447" s="304"/>
      <c r="W1447" s="305"/>
      <c r="X1447" s="305"/>
      <c r="Z1447" s="302"/>
    </row>
    <row r="1448" spans="1:26">
      <c r="A1448" s="304"/>
      <c r="M1448" s="304"/>
      <c r="Q1448" s="304"/>
      <c r="U1448" s="304"/>
      <c r="W1448" s="305"/>
      <c r="X1448" s="305"/>
      <c r="Z1448" s="302"/>
    </row>
    <row r="1449" spans="1:26">
      <c r="A1449" s="304"/>
      <c r="M1449" s="304"/>
      <c r="Q1449" s="304"/>
      <c r="U1449" s="304"/>
      <c r="W1449" s="305"/>
      <c r="X1449" s="305"/>
      <c r="Z1449" s="302"/>
    </row>
    <row r="1450" spans="1:26">
      <c r="A1450" s="304"/>
      <c r="M1450" s="304"/>
      <c r="Q1450" s="304"/>
      <c r="U1450" s="304"/>
      <c r="W1450" s="305"/>
      <c r="X1450" s="305"/>
      <c r="Z1450" s="302"/>
    </row>
    <row r="1451" spans="1:26">
      <c r="A1451" s="304"/>
      <c r="M1451" s="304"/>
      <c r="Q1451" s="304"/>
      <c r="U1451" s="304"/>
      <c r="W1451" s="305"/>
      <c r="X1451" s="305"/>
      <c r="Z1451" s="302"/>
    </row>
    <row r="1452" spans="1:26">
      <c r="A1452" s="304"/>
      <c r="M1452" s="304"/>
      <c r="Q1452" s="304"/>
      <c r="U1452" s="304"/>
      <c r="W1452" s="305"/>
      <c r="X1452" s="305"/>
      <c r="Z1452" s="302"/>
    </row>
    <row r="1453" spans="1:26">
      <c r="A1453" s="304"/>
      <c r="M1453" s="304"/>
      <c r="Q1453" s="304"/>
      <c r="U1453" s="304"/>
      <c r="W1453" s="305"/>
      <c r="X1453" s="305"/>
      <c r="Z1453" s="302"/>
    </row>
    <row r="1454" spans="1:26">
      <c r="A1454" s="304"/>
      <c r="M1454" s="304"/>
      <c r="Q1454" s="304"/>
      <c r="U1454" s="304"/>
      <c r="W1454" s="305"/>
      <c r="X1454" s="305"/>
      <c r="Z1454" s="302"/>
    </row>
    <row r="1455" spans="1:26">
      <c r="A1455" s="304"/>
      <c r="M1455" s="304"/>
      <c r="Q1455" s="304"/>
      <c r="U1455" s="304"/>
      <c r="W1455" s="305"/>
      <c r="X1455" s="305"/>
      <c r="Z1455" s="302"/>
    </row>
    <row r="1456" spans="1:26">
      <c r="A1456" s="304"/>
      <c r="M1456" s="304"/>
      <c r="Q1456" s="304"/>
      <c r="U1456" s="304"/>
      <c r="W1456" s="305"/>
      <c r="X1456" s="305"/>
      <c r="Z1456" s="302"/>
    </row>
    <row r="1457" spans="1:26">
      <c r="A1457" s="304"/>
      <c r="M1457" s="304"/>
      <c r="Q1457" s="304"/>
      <c r="U1457" s="304"/>
      <c r="W1457" s="305"/>
      <c r="X1457" s="305"/>
      <c r="Z1457" s="302"/>
    </row>
    <row r="1458" spans="1:26">
      <c r="A1458" s="304"/>
      <c r="M1458" s="304"/>
      <c r="Q1458" s="304"/>
      <c r="U1458" s="304"/>
      <c r="W1458" s="305"/>
      <c r="X1458" s="305"/>
      <c r="Z1458" s="302"/>
    </row>
    <row r="1459" spans="1:26">
      <c r="A1459" s="304"/>
      <c r="M1459" s="304"/>
      <c r="Q1459" s="304"/>
      <c r="U1459" s="304"/>
      <c r="W1459" s="305"/>
      <c r="X1459" s="305"/>
      <c r="Z1459" s="302"/>
    </row>
    <row r="1460" spans="1:26">
      <c r="A1460" s="304"/>
      <c r="M1460" s="304"/>
      <c r="Q1460" s="304"/>
      <c r="U1460" s="304"/>
      <c r="W1460" s="305"/>
      <c r="X1460" s="305"/>
      <c r="Z1460" s="302"/>
    </row>
    <row r="1461" spans="1:26">
      <c r="A1461" s="304"/>
      <c r="M1461" s="304"/>
      <c r="Q1461" s="304"/>
      <c r="U1461" s="304"/>
      <c r="W1461" s="305"/>
      <c r="X1461" s="305"/>
      <c r="Z1461" s="302"/>
    </row>
    <row r="1462" spans="1:26">
      <c r="A1462" s="304"/>
      <c r="M1462" s="304"/>
      <c r="Q1462" s="304"/>
      <c r="U1462" s="304"/>
      <c r="W1462" s="305"/>
      <c r="X1462" s="305"/>
      <c r="Z1462" s="302"/>
    </row>
    <row r="1463" spans="1:26">
      <c r="A1463" s="304"/>
      <c r="M1463" s="304"/>
      <c r="Q1463" s="304"/>
      <c r="U1463" s="304"/>
      <c r="W1463" s="305"/>
      <c r="X1463" s="305"/>
      <c r="Z1463" s="302"/>
    </row>
    <row r="1464" spans="1:26">
      <c r="A1464" s="304"/>
      <c r="M1464" s="304"/>
      <c r="Q1464" s="304"/>
      <c r="U1464" s="304"/>
      <c r="W1464" s="305"/>
      <c r="X1464" s="305"/>
      <c r="Z1464" s="302"/>
    </row>
    <row r="1465" spans="1:26">
      <c r="A1465" s="304"/>
      <c r="M1465" s="304"/>
      <c r="Q1465" s="304"/>
      <c r="U1465" s="304"/>
      <c r="W1465" s="305"/>
      <c r="X1465" s="305"/>
      <c r="Z1465" s="302"/>
    </row>
    <row r="1466" spans="1:26">
      <c r="A1466" s="304"/>
      <c r="M1466" s="304"/>
      <c r="Q1466" s="304"/>
      <c r="U1466" s="304"/>
      <c r="W1466" s="305"/>
      <c r="X1466" s="305"/>
      <c r="Z1466" s="302"/>
    </row>
    <row r="1467" spans="1:26">
      <c r="A1467" s="304"/>
      <c r="M1467" s="304"/>
      <c r="Q1467" s="304"/>
      <c r="U1467" s="304"/>
      <c r="W1467" s="305"/>
      <c r="X1467" s="305"/>
      <c r="Z1467" s="302"/>
    </row>
    <row r="1468" spans="1:26">
      <c r="A1468" s="304"/>
      <c r="M1468" s="304"/>
      <c r="Q1468" s="304"/>
      <c r="U1468" s="304"/>
      <c r="W1468" s="305"/>
      <c r="X1468" s="305"/>
      <c r="Z1468" s="302"/>
    </row>
    <row r="1469" spans="1:26">
      <c r="A1469" s="304"/>
      <c r="M1469" s="304"/>
      <c r="Q1469" s="304"/>
      <c r="U1469" s="304"/>
      <c r="W1469" s="305"/>
      <c r="X1469" s="305"/>
      <c r="Z1469" s="302"/>
    </row>
    <row r="1470" spans="1:26">
      <c r="A1470" s="304"/>
      <c r="M1470" s="304"/>
      <c r="Q1470" s="304"/>
      <c r="U1470" s="304"/>
      <c r="W1470" s="305"/>
      <c r="X1470" s="305"/>
      <c r="Z1470" s="302"/>
    </row>
    <row r="1471" spans="1:26">
      <c r="A1471" s="304"/>
      <c r="M1471" s="304"/>
      <c r="Q1471" s="304"/>
      <c r="U1471" s="304"/>
      <c r="W1471" s="305"/>
      <c r="X1471" s="305"/>
      <c r="Z1471" s="302"/>
    </row>
    <row r="1472" spans="1:26">
      <c r="A1472" s="304"/>
      <c r="M1472" s="304"/>
      <c r="Q1472" s="304"/>
      <c r="U1472" s="304"/>
      <c r="W1472" s="305"/>
      <c r="X1472" s="305"/>
      <c r="Z1472" s="302"/>
    </row>
    <row r="1473" spans="1:26">
      <c r="A1473" s="304"/>
      <c r="M1473" s="304"/>
      <c r="Q1473" s="304"/>
      <c r="U1473" s="304"/>
      <c r="W1473" s="305"/>
      <c r="X1473" s="305"/>
      <c r="Z1473" s="302"/>
    </row>
    <row r="1474" spans="1:26">
      <c r="A1474" s="304"/>
      <c r="M1474" s="304"/>
      <c r="Q1474" s="304"/>
      <c r="U1474" s="304"/>
      <c r="W1474" s="305"/>
      <c r="X1474" s="305"/>
      <c r="Z1474" s="302"/>
    </row>
    <row r="1475" spans="1:26">
      <c r="A1475" s="304"/>
      <c r="M1475" s="304"/>
      <c r="Q1475" s="304"/>
      <c r="U1475" s="304"/>
      <c r="W1475" s="305"/>
      <c r="X1475" s="305"/>
      <c r="Z1475" s="302"/>
    </row>
    <row r="1476" spans="1:26">
      <c r="A1476" s="304"/>
      <c r="M1476" s="304"/>
      <c r="Q1476" s="304"/>
      <c r="U1476" s="304"/>
      <c r="W1476" s="305"/>
      <c r="X1476" s="305"/>
      <c r="Z1476" s="302"/>
    </row>
    <row r="1477" spans="1:26">
      <c r="A1477" s="304"/>
      <c r="M1477" s="304"/>
      <c r="Q1477" s="304"/>
      <c r="U1477" s="304"/>
      <c r="W1477" s="305"/>
      <c r="X1477" s="305"/>
      <c r="Z1477" s="302"/>
    </row>
    <row r="1478" spans="1:26">
      <c r="A1478" s="304"/>
      <c r="M1478" s="304"/>
      <c r="Q1478" s="304"/>
      <c r="U1478" s="304"/>
      <c r="W1478" s="305"/>
      <c r="X1478" s="305"/>
      <c r="Z1478" s="302"/>
    </row>
    <row r="1479" spans="1:26">
      <c r="A1479" s="304"/>
      <c r="M1479" s="304"/>
      <c r="Q1479" s="304"/>
      <c r="U1479" s="304"/>
      <c r="W1479" s="305"/>
      <c r="X1479" s="305"/>
      <c r="Z1479" s="302"/>
    </row>
    <row r="1480" spans="1:26">
      <c r="A1480" s="304"/>
      <c r="M1480" s="304"/>
      <c r="Q1480" s="304"/>
      <c r="U1480" s="304"/>
      <c r="W1480" s="305"/>
      <c r="X1480" s="305"/>
      <c r="Z1480" s="302"/>
    </row>
    <row r="1481" spans="1:26">
      <c r="A1481" s="304"/>
      <c r="M1481" s="304"/>
      <c r="Q1481" s="304"/>
      <c r="U1481" s="304"/>
      <c r="W1481" s="305"/>
      <c r="X1481" s="305"/>
      <c r="Z1481" s="302"/>
    </row>
    <row r="1482" spans="1:26">
      <c r="A1482" s="304"/>
      <c r="M1482" s="304"/>
      <c r="Q1482" s="304"/>
      <c r="U1482" s="304"/>
      <c r="W1482" s="305"/>
      <c r="X1482" s="305"/>
      <c r="Z1482" s="302"/>
    </row>
    <row r="1483" spans="1:26">
      <c r="A1483" s="304"/>
      <c r="M1483" s="304"/>
      <c r="Q1483" s="304"/>
      <c r="U1483" s="304"/>
      <c r="W1483" s="305"/>
      <c r="X1483" s="305"/>
      <c r="Z1483" s="302"/>
    </row>
    <row r="1484" spans="1:26">
      <c r="A1484" s="304"/>
      <c r="M1484" s="304"/>
      <c r="Q1484" s="304"/>
      <c r="U1484" s="304"/>
      <c r="W1484" s="305"/>
      <c r="X1484" s="305"/>
      <c r="Z1484" s="302"/>
    </row>
    <row r="1485" spans="1:26">
      <c r="A1485" s="304"/>
      <c r="M1485" s="304"/>
      <c r="Q1485" s="304"/>
      <c r="U1485" s="304"/>
      <c r="W1485" s="305"/>
      <c r="X1485" s="305"/>
      <c r="Z1485" s="302"/>
    </row>
    <row r="1486" spans="1:26">
      <c r="A1486" s="304"/>
      <c r="M1486" s="304"/>
      <c r="Q1486" s="304"/>
      <c r="U1486" s="304"/>
      <c r="W1486" s="305"/>
      <c r="X1486" s="305"/>
      <c r="Z1486" s="302"/>
    </row>
    <row r="1487" spans="1:26">
      <c r="A1487" s="304"/>
      <c r="M1487" s="304"/>
      <c r="Q1487" s="304"/>
      <c r="U1487" s="304"/>
      <c r="W1487" s="305"/>
      <c r="X1487" s="305"/>
      <c r="Z1487" s="302"/>
    </row>
    <row r="1488" spans="1:26">
      <c r="A1488" s="304"/>
      <c r="M1488" s="304"/>
      <c r="Q1488" s="304"/>
      <c r="U1488" s="304"/>
      <c r="W1488" s="305"/>
      <c r="X1488" s="305"/>
      <c r="Z1488" s="302"/>
    </row>
    <row r="1489" spans="1:26">
      <c r="A1489" s="304"/>
      <c r="M1489" s="304"/>
      <c r="Q1489" s="304"/>
      <c r="U1489" s="304"/>
      <c r="W1489" s="305"/>
      <c r="X1489" s="305"/>
      <c r="Z1489" s="302"/>
    </row>
    <row r="1490" spans="1:26">
      <c r="A1490" s="304"/>
      <c r="M1490" s="304"/>
      <c r="Q1490" s="304"/>
      <c r="U1490" s="304"/>
      <c r="W1490" s="305"/>
      <c r="X1490" s="305"/>
      <c r="Z1490" s="302"/>
    </row>
    <row r="1491" spans="1:26">
      <c r="A1491" s="304"/>
      <c r="M1491" s="304"/>
      <c r="Q1491" s="304"/>
      <c r="U1491" s="304"/>
      <c r="W1491" s="305"/>
      <c r="X1491" s="305"/>
      <c r="Z1491" s="302"/>
    </row>
    <row r="1492" spans="1:26">
      <c r="A1492" s="304"/>
      <c r="M1492" s="304"/>
      <c r="Q1492" s="304"/>
      <c r="U1492" s="304"/>
      <c r="W1492" s="305"/>
      <c r="X1492" s="305"/>
      <c r="Z1492" s="302"/>
    </row>
    <row r="1493" spans="1:26">
      <c r="A1493" s="304"/>
      <c r="M1493" s="304"/>
      <c r="Q1493" s="304"/>
      <c r="U1493" s="304"/>
      <c r="W1493" s="305"/>
      <c r="X1493" s="305"/>
      <c r="Z1493" s="302"/>
    </row>
    <row r="1494" spans="1:26">
      <c r="A1494" s="304"/>
      <c r="M1494" s="304"/>
      <c r="Q1494" s="304"/>
      <c r="U1494" s="304"/>
      <c r="W1494" s="305"/>
      <c r="X1494" s="305"/>
      <c r="Z1494" s="302"/>
    </row>
    <row r="1495" spans="1:26">
      <c r="A1495" s="304"/>
      <c r="M1495" s="304"/>
      <c r="Q1495" s="304"/>
      <c r="U1495" s="304"/>
      <c r="W1495" s="305"/>
      <c r="X1495" s="305"/>
      <c r="Z1495" s="302"/>
    </row>
    <row r="1496" spans="1:26">
      <c r="A1496" s="304"/>
      <c r="M1496" s="304"/>
      <c r="Q1496" s="304"/>
      <c r="U1496" s="304"/>
      <c r="W1496" s="305"/>
      <c r="X1496" s="305"/>
      <c r="Z1496" s="302"/>
    </row>
    <row r="1497" spans="1:26">
      <c r="A1497" s="304"/>
      <c r="M1497" s="304"/>
      <c r="Q1497" s="304"/>
      <c r="U1497" s="304"/>
      <c r="W1497" s="305"/>
      <c r="X1497" s="305"/>
      <c r="Z1497" s="302"/>
    </row>
    <row r="1498" spans="1:26">
      <c r="A1498" s="304"/>
      <c r="M1498" s="304"/>
      <c r="Q1498" s="304"/>
      <c r="U1498" s="304"/>
      <c r="W1498" s="305"/>
      <c r="X1498" s="305"/>
      <c r="Z1498" s="302"/>
    </row>
    <row r="1499" spans="1:26">
      <c r="A1499" s="304"/>
      <c r="M1499" s="304"/>
      <c r="Q1499" s="304"/>
      <c r="U1499" s="304"/>
      <c r="W1499" s="305"/>
      <c r="X1499" s="305"/>
      <c r="Z1499" s="302"/>
    </row>
    <row r="1500" spans="1:26">
      <c r="A1500" s="304"/>
      <c r="M1500" s="304"/>
      <c r="Q1500" s="304"/>
      <c r="U1500" s="304"/>
      <c r="W1500" s="305"/>
      <c r="X1500" s="305"/>
      <c r="Z1500" s="302"/>
    </row>
    <row r="1501" spans="1:26">
      <c r="A1501" s="304"/>
      <c r="M1501" s="304"/>
      <c r="Q1501" s="304"/>
      <c r="U1501" s="304"/>
      <c r="W1501" s="305"/>
      <c r="X1501" s="305"/>
      <c r="Z1501" s="302"/>
    </row>
    <row r="1502" spans="1:26">
      <c r="A1502" s="304"/>
      <c r="M1502" s="304"/>
      <c r="Q1502" s="304"/>
      <c r="U1502" s="304"/>
      <c r="W1502" s="305"/>
      <c r="X1502" s="305"/>
      <c r="Z1502" s="302"/>
    </row>
    <row r="1503" spans="1:26">
      <c r="A1503" s="304"/>
      <c r="M1503" s="304"/>
      <c r="Q1503" s="304"/>
      <c r="U1503" s="304"/>
      <c r="W1503" s="305"/>
      <c r="X1503" s="305"/>
      <c r="Z1503" s="302"/>
    </row>
    <row r="1504" spans="1:26">
      <c r="A1504" s="304"/>
      <c r="M1504" s="304"/>
      <c r="Q1504" s="304"/>
      <c r="U1504" s="304"/>
      <c r="W1504" s="305"/>
      <c r="X1504" s="305"/>
      <c r="Z1504" s="302"/>
    </row>
    <row r="1505" spans="1:26">
      <c r="A1505" s="304"/>
      <c r="M1505" s="304"/>
      <c r="Q1505" s="304"/>
      <c r="U1505" s="304"/>
      <c r="W1505" s="305"/>
      <c r="X1505" s="305"/>
      <c r="Z1505" s="302"/>
    </row>
    <row r="1506" spans="1:26">
      <c r="A1506" s="304"/>
      <c r="M1506" s="304"/>
      <c r="Q1506" s="304"/>
      <c r="U1506" s="304"/>
      <c r="W1506" s="305"/>
      <c r="X1506" s="305"/>
      <c r="Z1506" s="302"/>
    </row>
    <row r="1507" spans="1:26">
      <c r="A1507" s="304"/>
      <c r="M1507" s="304"/>
      <c r="Q1507" s="304"/>
      <c r="U1507" s="304"/>
      <c r="W1507" s="305"/>
      <c r="X1507" s="305"/>
      <c r="Z1507" s="302"/>
    </row>
    <row r="1508" spans="1:26">
      <c r="A1508" s="304"/>
      <c r="M1508" s="304"/>
      <c r="Q1508" s="304"/>
      <c r="U1508" s="304"/>
      <c r="W1508" s="305"/>
      <c r="X1508" s="305"/>
      <c r="Z1508" s="302"/>
    </row>
    <row r="1509" spans="1:26">
      <c r="A1509" s="304"/>
      <c r="M1509" s="304"/>
      <c r="Q1509" s="304"/>
      <c r="U1509" s="304"/>
      <c r="W1509" s="305"/>
      <c r="X1509" s="305"/>
      <c r="Z1509" s="302"/>
    </row>
    <row r="1510" spans="1:26">
      <c r="A1510" s="304"/>
      <c r="M1510" s="304"/>
      <c r="Q1510" s="304"/>
      <c r="U1510" s="304"/>
      <c r="W1510" s="305"/>
      <c r="X1510" s="305"/>
      <c r="Z1510" s="302"/>
    </row>
    <row r="1511" spans="1:26">
      <c r="A1511" s="304"/>
      <c r="M1511" s="304"/>
      <c r="Q1511" s="304"/>
      <c r="U1511" s="304"/>
      <c r="W1511" s="305"/>
      <c r="X1511" s="305"/>
      <c r="Z1511" s="302"/>
    </row>
    <row r="1512" spans="1:26">
      <c r="A1512" s="304"/>
      <c r="M1512" s="304"/>
      <c r="Q1512" s="304"/>
      <c r="U1512" s="304"/>
      <c r="W1512" s="305"/>
      <c r="X1512" s="305"/>
      <c r="Z1512" s="302"/>
    </row>
    <row r="1513" spans="1:26">
      <c r="A1513" s="304"/>
      <c r="M1513" s="304"/>
      <c r="Q1513" s="304"/>
      <c r="U1513" s="304"/>
      <c r="W1513" s="305"/>
      <c r="X1513" s="305"/>
      <c r="Z1513" s="302"/>
    </row>
    <row r="1514" spans="1:26">
      <c r="A1514" s="304"/>
      <c r="M1514" s="304"/>
      <c r="Q1514" s="304"/>
      <c r="U1514" s="304"/>
      <c r="W1514" s="305"/>
      <c r="X1514" s="305"/>
      <c r="Z1514" s="302"/>
    </row>
    <row r="1515" spans="1:26">
      <c r="A1515" s="304"/>
      <c r="M1515" s="304"/>
      <c r="Q1515" s="304"/>
      <c r="U1515" s="304"/>
      <c r="W1515" s="305"/>
      <c r="X1515" s="305"/>
      <c r="Z1515" s="302"/>
    </row>
    <row r="1516" spans="1:26">
      <c r="A1516" s="304"/>
      <c r="M1516" s="304"/>
      <c r="Q1516" s="304"/>
      <c r="U1516" s="304"/>
      <c r="W1516" s="305"/>
      <c r="X1516" s="305"/>
      <c r="Z1516" s="302"/>
    </row>
    <row r="1517" spans="1:26">
      <c r="A1517" s="304"/>
      <c r="M1517" s="304"/>
      <c r="Q1517" s="304"/>
      <c r="U1517" s="304"/>
      <c r="W1517" s="305"/>
      <c r="X1517" s="305"/>
      <c r="Z1517" s="302"/>
    </row>
    <row r="1518" spans="1:26">
      <c r="A1518" s="304"/>
      <c r="M1518" s="304"/>
      <c r="Q1518" s="304"/>
      <c r="U1518" s="304"/>
      <c r="W1518" s="305"/>
      <c r="X1518" s="305"/>
      <c r="Z1518" s="302"/>
    </row>
    <row r="1519" spans="1:26">
      <c r="A1519" s="304"/>
      <c r="M1519" s="304"/>
      <c r="Q1519" s="304"/>
      <c r="U1519" s="304"/>
      <c r="W1519" s="305"/>
      <c r="X1519" s="305"/>
      <c r="Z1519" s="302"/>
    </row>
    <row r="1520" spans="1:26">
      <c r="A1520" s="304"/>
      <c r="M1520" s="304"/>
      <c r="Q1520" s="304"/>
      <c r="U1520" s="304"/>
      <c r="W1520" s="305"/>
      <c r="X1520" s="305"/>
      <c r="Z1520" s="302"/>
    </row>
    <row r="1521" spans="1:26">
      <c r="A1521" s="304"/>
      <c r="M1521" s="304"/>
      <c r="Q1521" s="304"/>
      <c r="U1521" s="304"/>
      <c r="W1521" s="305"/>
      <c r="X1521" s="305"/>
      <c r="Z1521" s="302"/>
    </row>
    <row r="1522" spans="1:26">
      <c r="A1522" s="304"/>
      <c r="M1522" s="304"/>
      <c r="Q1522" s="304"/>
      <c r="U1522" s="304"/>
      <c r="W1522" s="305"/>
      <c r="X1522" s="305"/>
      <c r="Z1522" s="302"/>
    </row>
    <row r="1523" spans="1:26">
      <c r="A1523" s="304"/>
      <c r="M1523" s="304"/>
      <c r="Q1523" s="304"/>
      <c r="U1523" s="304"/>
      <c r="W1523" s="305"/>
      <c r="X1523" s="305"/>
      <c r="Z1523" s="302"/>
    </row>
    <row r="1524" spans="1:26">
      <c r="A1524" s="304"/>
      <c r="M1524" s="304"/>
      <c r="Q1524" s="304"/>
      <c r="U1524" s="304"/>
      <c r="W1524" s="305"/>
      <c r="X1524" s="305"/>
      <c r="Z1524" s="302"/>
    </row>
    <row r="1525" spans="1:26">
      <c r="A1525" s="304"/>
      <c r="M1525" s="304"/>
      <c r="Q1525" s="304"/>
      <c r="U1525" s="304"/>
      <c r="W1525" s="305"/>
      <c r="X1525" s="305"/>
      <c r="Z1525" s="302"/>
    </row>
    <row r="1526" spans="1:26">
      <c r="A1526" s="304"/>
      <c r="M1526" s="304"/>
      <c r="Q1526" s="304"/>
      <c r="U1526" s="304"/>
      <c r="W1526" s="305"/>
      <c r="X1526" s="305"/>
      <c r="Z1526" s="302"/>
    </row>
    <row r="1527" spans="1:26">
      <c r="A1527" s="304"/>
      <c r="M1527" s="304"/>
      <c r="Q1527" s="304"/>
      <c r="U1527" s="304"/>
      <c r="W1527" s="305"/>
      <c r="X1527" s="305"/>
      <c r="Z1527" s="302"/>
    </row>
    <row r="1528" spans="1:26">
      <c r="A1528" s="304"/>
      <c r="M1528" s="304"/>
      <c r="Q1528" s="304"/>
      <c r="U1528" s="304"/>
      <c r="W1528" s="305"/>
      <c r="X1528" s="305"/>
      <c r="Z1528" s="302"/>
    </row>
    <row r="1529" spans="1:26">
      <c r="A1529" s="304"/>
      <c r="M1529" s="304"/>
      <c r="Q1529" s="304"/>
      <c r="U1529" s="304"/>
      <c r="W1529" s="305"/>
      <c r="X1529" s="305"/>
      <c r="Z1529" s="302"/>
    </row>
    <row r="1530" spans="1:26">
      <c r="A1530" s="304"/>
      <c r="M1530" s="304"/>
      <c r="Q1530" s="304"/>
      <c r="U1530" s="304"/>
      <c r="W1530" s="305"/>
      <c r="X1530" s="305"/>
      <c r="Z1530" s="302"/>
    </row>
    <row r="1531" spans="1:26">
      <c r="A1531" s="304"/>
      <c r="M1531" s="304"/>
      <c r="Q1531" s="304"/>
      <c r="U1531" s="304"/>
      <c r="W1531" s="305"/>
      <c r="X1531" s="305"/>
      <c r="Z1531" s="302"/>
    </row>
    <row r="1532" spans="1:26">
      <c r="A1532" s="304"/>
      <c r="M1532" s="304"/>
      <c r="Q1532" s="304"/>
      <c r="U1532" s="304"/>
      <c r="W1532" s="305"/>
      <c r="X1532" s="305"/>
      <c r="Z1532" s="302"/>
    </row>
    <row r="1533" spans="1:26">
      <c r="A1533" s="304"/>
      <c r="M1533" s="304"/>
      <c r="Q1533" s="304"/>
      <c r="U1533" s="304"/>
      <c r="W1533" s="305"/>
      <c r="X1533" s="305"/>
      <c r="Z1533" s="302"/>
    </row>
    <row r="1534" spans="1:26">
      <c r="A1534" s="304"/>
      <c r="M1534" s="304"/>
      <c r="Q1534" s="304"/>
      <c r="U1534" s="304"/>
      <c r="W1534" s="305"/>
      <c r="X1534" s="305"/>
      <c r="Z1534" s="302"/>
    </row>
    <row r="1535" spans="1:26">
      <c r="A1535" s="304"/>
      <c r="M1535" s="304"/>
      <c r="Q1535" s="304"/>
      <c r="U1535" s="304"/>
      <c r="W1535" s="305"/>
      <c r="X1535" s="305"/>
      <c r="Z1535" s="302"/>
    </row>
    <row r="1536" spans="1:26">
      <c r="A1536" s="304"/>
      <c r="M1536" s="304"/>
      <c r="Q1536" s="304"/>
      <c r="U1536" s="304"/>
      <c r="W1536" s="305"/>
      <c r="X1536" s="305"/>
      <c r="Z1536" s="302"/>
    </row>
    <row r="1537" spans="1:26">
      <c r="A1537" s="304"/>
      <c r="M1537" s="304"/>
      <c r="Q1537" s="304"/>
      <c r="U1537" s="304"/>
      <c r="W1537" s="305"/>
      <c r="X1537" s="305"/>
      <c r="Z1537" s="302"/>
    </row>
    <row r="1538" spans="1:26">
      <c r="A1538" s="304"/>
      <c r="M1538" s="304"/>
      <c r="Q1538" s="304"/>
      <c r="U1538" s="304"/>
      <c r="W1538" s="305"/>
      <c r="X1538" s="305"/>
      <c r="Z1538" s="302"/>
    </row>
    <row r="1539" spans="1:26">
      <c r="A1539" s="304"/>
      <c r="M1539" s="304"/>
      <c r="Q1539" s="304"/>
      <c r="U1539" s="304"/>
      <c r="W1539" s="305"/>
      <c r="X1539" s="305"/>
      <c r="Z1539" s="302"/>
    </row>
    <row r="1540" spans="1:26">
      <c r="A1540" s="304"/>
      <c r="M1540" s="304"/>
      <c r="Q1540" s="304"/>
      <c r="U1540" s="304"/>
      <c r="W1540" s="305"/>
      <c r="X1540" s="305"/>
      <c r="Y1540" s="308"/>
      <c r="Z1540" s="302"/>
    </row>
    <row r="1541" spans="1:26">
      <c r="A1541" s="304"/>
      <c r="M1541" s="304"/>
      <c r="Q1541" s="304"/>
      <c r="U1541" s="304"/>
      <c r="W1541" s="305"/>
      <c r="X1541" s="305"/>
      <c r="Z1541" s="302"/>
    </row>
    <row r="1542" spans="1:26">
      <c r="A1542" s="304"/>
      <c r="M1542" s="304"/>
      <c r="Q1542" s="304"/>
      <c r="U1542" s="304"/>
      <c r="W1542" s="305"/>
      <c r="X1542" s="305"/>
      <c r="Z1542" s="302"/>
    </row>
    <row r="1543" spans="1:26">
      <c r="A1543" s="304"/>
      <c r="M1543" s="304"/>
      <c r="Q1543" s="304"/>
      <c r="U1543" s="304"/>
      <c r="W1543" s="305"/>
      <c r="X1543" s="305"/>
      <c r="Z1543" s="302"/>
    </row>
    <row r="1544" spans="1:26">
      <c r="A1544" s="304"/>
      <c r="M1544" s="304"/>
      <c r="Q1544" s="304"/>
      <c r="U1544" s="304"/>
      <c r="W1544" s="305"/>
      <c r="X1544" s="305"/>
      <c r="Z1544" s="302"/>
    </row>
    <row r="1545" spans="1:26">
      <c r="A1545" s="304"/>
      <c r="M1545" s="304"/>
      <c r="Q1545" s="304"/>
      <c r="U1545" s="304"/>
      <c r="W1545" s="305"/>
      <c r="X1545" s="305"/>
      <c r="Z1545" s="302"/>
    </row>
    <row r="1546" spans="1:26">
      <c r="A1546" s="304"/>
      <c r="M1546" s="304"/>
      <c r="Q1546" s="304"/>
      <c r="U1546" s="304"/>
      <c r="W1546" s="305"/>
      <c r="X1546" s="305"/>
      <c r="Z1546" s="302"/>
    </row>
    <row r="1547" spans="1:26">
      <c r="A1547" s="304"/>
      <c r="M1547" s="304"/>
      <c r="Q1547" s="304"/>
      <c r="U1547" s="304"/>
      <c r="W1547" s="305"/>
      <c r="X1547" s="305"/>
      <c r="Z1547" s="302"/>
    </row>
    <row r="1548" spans="1:26">
      <c r="A1548" s="304"/>
      <c r="M1548" s="304"/>
      <c r="Q1548" s="304"/>
      <c r="U1548" s="304"/>
      <c r="W1548" s="305"/>
      <c r="X1548" s="305"/>
      <c r="Z1548" s="302"/>
    </row>
    <row r="1549" spans="1:26">
      <c r="A1549" s="304"/>
      <c r="M1549" s="304"/>
      <c r="Q1549" s="304"/>
      <c r="U1549" s="304"/>
      <c r="W1549" s="305"/>
      <c r="X1549" s="305"/>
      <c r="Z1549" s="302"/>
    </row>
    <row r="1550" spans="1:26">
      <c r="A1550" s="304"/>
      <c r="M1550" s="304"/>
      <c r="Q1550" s="304"/>
      <c r="U1550" s="304"/>
      <c r="W1550" s="305"/>
      <c r="X1550" s="305"/>
      <c r="Z1550" s="302"/>
    </row>
    <row r="1551" spans="1:26">
      <c r="A1551" s="304"/>
      <c r="M1551" s="304"/>
      <c r="Q1551" s="304"/>
      <c r="U1551" s="304"/>
      <c r="W1551" s="305"/>
      <c r="X1551" s="305"/>
      <c r="Z1551" s="302"/>
    </row>
    <row r="1552" spans="1:26">
      <c r="A1552" s="304"/>
      <c r="M1552" s="304"/>
      <c r="Q1552" s="304"/>
      <c r="U1552" s="304"/>
      <c r="W1552" s="305"/>
      <c r="X1552" s="305"/>
      <c r="Z1552" s="302"/>
    </row>
    <row r="1553" spans="1:26">
      <c r="A1553" s="304"/>
      <c r="M1553" s="304"/>
      <c r="Q1553" s="304"/>
      <c r="U1553" s="304"/>
      <c r="W1553" s="305"/>
      <c r="X1553" s="305"/>
      <c r="Z1553" s="302"/>
    </row>
    <row r="1554" spans="1:26">
      <c r="A1554" s="304"/>
      <c r="M1554" s="304"/>
      <c r="Q1554" s="304"/>
      <c r="U1554" s="304"/>
      <c r="W1554" s="305"/>
      <c r="X1554" s="305"/>
      <c r="Z1554" s="302"/>
    </row>
    <row r="1555" spans="1:26">
      <c r="A1555" s="304"/>
      <c r="M1555" s="304"/>
      <c r="Q1555" s="304"/>
      <c r="U1555" s="304"/>
      <c r="W1555" s="305"/>
      <c r="X1555" s="305"/>
      <c r="Z1555" s="302"/>
    </row>
    <row r="1556" spans="1:26">
      <c r="A1556" s="304"/>
      <c r="M1556" s="304"/>
      <c r="Q1556" s="304"/>
      <c r="U1556" s="304"/>
      <c r="W1556" s="305"/>
      <c r="X1556" s="305"/>
      <c r="Z1556" s="302"/>
    </row>
    <row r="1557" spans="1:26">
      <c r="A1557" s="304"/>
      <c r="M1557" s="304"/>
      <c r="Q1557" s="304"/>
      <c r="U1557" s="304"/>
      <c r="W1557" s="305"/>
      <c r="X1557" s="305"/>
      <c r="Z1557" s="302"/>
    </row>
    <row r="1558" spans="1:26">
      <c r="A1558" s="304"/>
      <c r="M1558" s="304"/>
      <c r="Q1558" s="304"/>
      <c r="U1558" s="304"/>
      <c r="W1558" s="305"/>
      <c r="X1558" s="305"/>
      <c r="Z1558" s="302"/>
    </row>
    <row r="1559" spans="1:26">
      <c r="A1559" s="304"/>
      <c r="M1559" s="304"/>
      <c r="Q1559" s="304"/>
      <c r="U1559" s="304"/>
      <c r="W1559" s="305"/>
      <c r="X1559" s="305"/>
      <c r="Z1559" s="302"/>
    </row>
    <row r="1560" spans="1:26">
      <c r="A1560" s="304"/>
      <c r="M1560" s="304"/>
      <c r="Q1560" s="304"/>
      <c r="U1560" s="304"/>
      <c r="W1560" s="305"/>
      <c r="X1560" s="305"/>
      <c r="Z1560" s="302"/>
    </row>
    <row r="1561" spans="1:26">
      <c r="A1561" s="304"/>
      <c r="M1561" s="304"/>
      <c r="Q1561" s="304"/>
      <c r="U1561" s="304"/>
      <c r="W1561" s="305"/>
      <c r="X1561" s="305"/>
      <c r="Z1561" s="302"/>
    </row>
    <row r="1562" spans="1:26">
      <c r="A1562" s="304"/>
      <c r="M1562" s="304"/>
      <c r="Q1562" s="304"/>
      <c r="U1562" s="304"/>
      <c r="W1562" s="305"/>
      <c r="X1562" s="305"/>
      <c r="Z1562" s="302"/>
    </row>
    <row r="1563" spans="1:26">
      <c r="A1563" s="304"/>
      <c r="M1563" s="304"/>
      <c r="Q1563" s="304"/>
      <c r="U1563" s="304"/>
      <c r="W1563" s="305"/>
      <c r="X1563" s="305"/>
      <c r="Z1563" s="302"/>
    </row>
    <row r="1564" spans="1:26">
      <c r="A1564" s="304"/>
      <c r="M1564" s="304"/>
      <c r="Q1564" s="304"/>
      <c r="U1564" s="304"/>
      <c r="W1564" s="305"/>
      <c r="X1564" s="305"/>
      <c r="Z1564" s="302"/>
    </row>
    <row r="1565" spans="1:26">
      <c r="A1565" s="304"/>
      <c r="M1565" s="304"/>
      <c r="Q1565" s="304"/>
      <c r="U1565" s="304"/>
      <c r="W1565" s="305"/>
      <c r="X1565" s="305"/>
      <c r="Z1565" s="302"/>
    </row>
    <row r="1566" spans="1:26">
      <c r="A1566" s="304"/>
      <c r="M1566" s="304"/>
      <c r="Q1566" s="304"/>
      <c r="U1566" s="304"/>
      <c r="W1566" s="305"/>
      <c r="X1566" s="305"/>
      <c r="Z1566" s="302"/>
    </row>
    <row r="1567" spans="1:26">
      <c r="A1567" s="304"/>
      <c r="M1567" s="304"/>
      <c r="Q1567" s="304"/>
      <c r="U1567" s="304"/>
      <c r="W1567" s="305"/>
      <c r="X1567" s="305"/>
      <c r="Z1567" s="302"/>
    </row>
    <row r="1568" spans="1:26">
      <c r="A1568" s="304"/>
      <c r="M1568" s="304"/>
      <c r="Q1568" s="304"/>
      <c r="U1568" s="304"/>
      <c r="W1568" s="305"/>
      <c r="X1568" s="305"/>
      <c r="Z1568" s="302"/>
    </row>
    <row r="1569" spans="1:26">
      <c r="A1569" s="304"/>
      <c r="M1569" s="304"/>
      <c r="Q1569" s="304"/>
      <c r="U1569" s="304"/>
      <c r="W1569" s="305"/>
      <c r="X1569" s="305"/>
      <c r="Z1569" s="302"/>
    </row>
    <row r="1570" spans="1:26">
      <c r="A1570" s="304"/>
      <c r="M1570" s="304"/>
      <c r="Q1570" s="304"/>
      <c r="U1570" s="304"/>
      <c r="W1570" s="305"/>
      <c r="X1570" s="305"/>
      <c r="Z1570" s="302"/>
    </row>
    <row r="1571" spans="1:26">
      <c r="A1571" s="304"/>
      <c r="M1571" s="304"/>
      <c r="Q1571" s="304"/>
      <c r="U1571" s="304"/>
      <c r="W1571" s="305"/>
      <c r="X1571" s="305"/>
      <c r="Z1571" s="302"/>
    </row>
    <row r="1572" spans="1:26">
      <c r="A1572" s="304"/>
      <c r="M1572" s="304"/>
      <c r="Q1572" s="304"/>
      <c r="U1572" s="304"/>
      <c r="W1572" s="305"/>
      <c r="X1572" s="305"/>
      <c r="Z1572" s="302"/>
    </row>
    <row r="1573" spans="1:26">
      <c r="A1573" s="304"/>
      <c r="M1573" s="304"/>
      <c r="Q1573" s="304"/>
      <c r="U1573" s="304"/>
      <c r="W1573" s="305"/>
      <c r="X1573" s="305"/>
      <c r="Z1573" s="302"/>
    </row>
    <row r="1574" spans="1:26">
      <c r="A1574" s="304"/>
      <c r="M1574" s="304"/>
      <c r="Q1574" s="304"/>
      <c r="U1574" s="304"/>
      <c r="W1574" s="305"/>
      <c r="X1574" s="305"/>
      <c r="Z1574" s="302"/>
    </row>
    <row r="1575" spans="1:26">
      <c r="A1575" s="304"/>
      <c r="M1575" s="304"/>
      <c r="Q1575" s="304"/>
      <c r="U1575" s="304"/>
      <c r="W1575" s="305"/>
      <c r="X1575" s="305"/>
      <c r="Z1575" s="302"/>
    </row>
    <row r="1576" spans="1:26">
      <c r="A1576" s="304"/>
      <c r="M1576" s="304"/>
      <c r="Q1576" s="304"/>
      <c r="U1576" s="304"/>
      <c r="W1576" s="305"/>
      <c r="X1576" s="305"/>
      <c r="Z1576" s="302"/>
    </row>
    <row r="1577" spans="1:26">
      <c r="A1577" s="304"/>
      <c r="M1577" s="304"/>
      <c r="Q1577" s="304"/>
      <c r="U1577" s="304"/>
      <c r="W1577" s="305"/>
      <c r="X1577" s="305"/>
      <c r="Z1577" s="302"/>
    </row>
    <row r="1578" spans="1:26">
      <c r="A1578" s="304"/>
      <c r="M1578" s="304"/>
      <c r="Q1578" s="304"/>
      <c r="U1578" s="304"/>
      <c r="W1578" s="305"/>
      <c r="X1578" s="305"/>
      <c r="Z1578" s="302"/>
    </row>
    <row r="1579" spans="1:26">
      <c r="A1579" s="304"/>
      <c r="M1579" s="304"/>
      <c r="Q1579" s="304"/>
      <c r="U1579" s="304"/>
      <c r="W1579" s="305"/>
      <c r="X1579" s="305"/>
      <c r="Z1579" s="302"/>
    </row>
    <row r="1580" spans="1:26">
      <c r="A1580" s="304"/>
      <c r="M1580" s="304"/>
      <c r="Q1580" s="304"/>
      <c r="U1580" s="304"/>
      <c r="W1580" s="305"/>
      <c r="X1580" s="305"/>
      <c r="Z1580" s="302"/>
    </row>
    <row r="1581" spans="1:26">
      <c r="A1581" s="304"/>
      <c r="M1581" s="304"/>
      <c r="Q1581" s="304"/>
      <c r="U1581" s="304"/>
      <c r="W1581" s="305"/>
      <c r="X1581" s="305"/>
      <c r="Z1581" s="302"/>
    </row>
    <row r="1582" spans="1:26">
      <c r="A1582" s="304"/>
      <c r="M1582" s="304"/>
      <c r="Q1582" s="304"/>
      <c r="U1582" s="304"/>
      <c r="W1582" s="305"/>
      <c r="X1582" s="305"/>
      <c r="Z1582" s="302"/>
    </row>
    <row r="1583" spans="1:26">
      <c r="A1583" s="304"/>
      <c r="M1583" s="304"/>
      <c r="Q1583" s="304"/>
      <c r="U1583" s="304"/>
      <c r="W1583" s="305"/>
      <c r="X1583" s="305"/>
      <c r="Z1583" s="302"/>
    </row>
    <row r="1584" spans="1:26">
      <c r="A1584" s="304"/>
      <c r="M1584" s="304"/>
      <c r="Q1584" s="304"/>
      <c r="U1584" s="304"/>
      <c r="W1584" s="305"/>
      <c r="X1584" s="305"/>
      <c r="Z1584" s="302"/>
    </row>
    <row r="1585" spans="1:26">
      <c r="A1585" s="304"/>
      <c r="M1585" s="304"/>
      <c r="Q1585" s="304"/>
      <c r="U1585" s="304"/>
      <c r="W1585" s="305"/>
      <c r="X1585" s="305"/>
      <c r="Z1585" s="302"/>
    </row>
    <row r="1586" spans="1:26">
      <c r="A1586" s="304"/>
      <c r="M1586" s="304"/>
      <c r="Q1586" s="304"/>
      <c r="U1586" s="304"/>
      <c r="W1586" s="305"/>
      <c r="X1586" s="305"/>
      <c r="Z1586" s="302"/>
    </row>
    <row r="1587" spans="1:26">
      <c r="A1587" s="304"/>
      <c r="M1587" s="304"/>
      <c r="Q1587" s="304"/>
      <c r="U1587" s="304"/>
      <c r="W1587" s="305"/>
      <c r="X1587" s="305"/>
      <c r="Z1587" s="302"/>
    </row>
    <row r="1588" spans="1:26">
      <c r="A1588" s="304"/>
      <c r="M1588" s="304"/>
      <c r="Q1588" s="304"/>
      <c r="U1588" s="304"/>
      <c r="W1588" s="305"/>
      <c r="X1588" s="305"/>
      <c r="Z1588" s="302"/>
    </row>
    <row r="1589" spans="1:26">
      <c r="A1589" s="304"/>
      <c r="M1589" s="304"/>
      <c r="Q1589" s="304"/>
      <c r="U1589" s="304"/>
      <c r="W1589" s="305"/>
      <c r="X1589" s="305"/>
      <c r="Z1589" s="302"/>
    </row>
    <row r="1590" spans="1:26">
      <c r="A1590" s="304"/>
      <c r="M1590" s="304"/>
      <c r="Q1590" s="304"/>
      <c r="U1590" s="304"/>
      <c r="W1590" s="305"/>
      <c r="X1590" s="305"/>
      <c r="Z1590" s="302"/>
    </row>
    <row r="1591" spans="1:26">
      <c r="A1591" s="304"/>
      <c r="M1591" s="304"/>
      <c r="Q1591" s="304"/>
      <c r="U1591" s="304"/>
      <c r="W1591" s="305"/>
      <c r="X1591" s="305"/>
      <c r="Z1591" s="302"/>
    </row>
    <row r="1592" spans="1:26">
      <c r="A1592" s="304"/>
      <c r="M1592" s="304"/>
      <c r="Q1592" s="304"/>
      <c r="U1592" s="304"/>
      <c r="W1592" s="305"/>
      <c r="X1592" s="305"/>
      <c r="Z1592" s="302"/>
    </row>
    <row r="1593" spans="1:26">
      <c r="A1593" s="304"/>
      <c r="M1593" s="304"/>
      <c r="Q1593" s="304"/>
      <c r="U1593" s="304"/>
      <c r="W1593" s="305"/>
      <c r="X1593" s="305"/>
      <c r="Z1593" s="302"/>
    </row>
    <row r="1594" spans="1:26">
      <c r="A1594" s="304"/>
      <c r="M1594" s="304"/>
      <c r="Q1594" s="304"/>
      <c r="U1594" s="304"/>
      <c r="W1594" s="305"/>
      <c r="X1594" s="305"/>
      <c r="Z1594" s="302"/>
    </row>
    <row r="1595" spans="1:26">
      <c r="A1595" s="304"/>
      <c r="M1595" s="304"/>
      <c r="Q1595" s="304"/>
      <c r="U1595" s="304"/>
      <c r="W1595" s="305"/>
      <c r="X1595" s="305"/>
      <c r="Z1595" s="302"/>
    </row>
    <row r="1596" spans="1:26">
      <c r="A1596" s="304"/>
      <c r="M1596" s="304"/>
      <c r="Q1596" s="304"/>
      <c r="U1596" s="304"/>
      <c r="W1596" s="305"/>
      <c r="X1596" s="305"/>
      <c r="Z1596" s="302"/>
    </row>
    <row r="1597" spans="1:26">
      <c r="A1597" s="304"/>
      <c r="M1597" s="304"/>
      <c r="Q1597" s="304"/>
      <c r="U1597" s="304"/>
      <c r="W1597" s="305"/>
      <c r="X1597" s="305"/>
      <c r="Z1597" s="302"/>
    </row>
    <row r="1598" spans="1:26">
      <c r="A1598" s="304"/>
      <c r="M1598" s="304"/>
      <c r="Q1598" s="304"/>
      <c r="U1598" s="304"/>
      <c r="W1598" s="305"/>
      <c r="X1598" s="305"/>
      <c r="Z1598" s="302"/>
    </row>
    <row r="1599" spans="1:26">
      <c r="A1599" s="304"/>
      <c r="M1599" s="304"/>
      <c r="Q1599" s="304"/>
      <c r="U1599" s="304"/>
      <c r="W1599" s="305"/>
      <c r="X1599" s="305"/>
      <c r="Z1599" s="302"/>
    </row>
    <row r="1600" spans="1:26">
      <c r="A1600" s="304"/>
      <c r="M1600" s="304"/>
      <c r="Q1600" s="304"/>
      <c r="U1600" s="304"/>
      <c r="W1600" s="305"/>
      <c r="X1600" s="305"/>
      <c r="Z1600" s="302"/>
    </row>
    <row r="1601" spans="1:26">
      <c r="A1601" s="304"/>
      <c r="M1601" s="304"/>
      <c r="Q1601" s="304"/>
      <c r="U1601" s="304"/>
      <c r="W1601" s="305"/>
      <c r="X1601" s="305"/>
      <c r="Z1601" s="302"/>
    </row>
    <row r="1602" spans="1:26">
      <c r="A1602" s="304"/>
      <c r="M1602" s="304"/>
      <c r="Q1602" s="304"/>
      <c r="U1602" s="304"/>
      <c r="W1602" s="305"/>
      <c r="X1602" s="305"/>
      <c r="Z1602" s="302"/>
    </row>
    <row r="1603" spans="1:26">
      <c r="A1603" s="304"/>
      <c r="M1603" s="304"/>
      <c r="Q1603" s="304"/>
      <c r="U1603" s="304"/>
      <c r="W1603" s="305"/>
      <c r="X1603" s="305"/>
      <c r="Z1603" s="302"/>
    </row>
    <row r="1604" spans="1:26">
      <c r="A1604" s="304"/>
      <c r="M1604" s="304"/>
      <c r="Q1604" s="304"/>
      <c r="U1604" s="304"/>
      <c r="W1604" s="305"/>
      <c r="X1604" s="305"/>
      <c r="Z1604" s="302"/>
    </row>
    <row r="1605" spans="1:26">
      <c r="A1605" s="304"/>
      <c r="M1605" s="304"/>
      <c r="Q1605" s="304"/>
      <c r="U1605" s="304"/>
      <c r="W1605" s="305"/>
      <c r="X1605" s="305"/>
      <c r="Z1605" s="302"/>
    </row>
    <row r="1606" spans="1:26">
      <c r="A1606" s="304"/>
      <c r="M1606" s="304"/>
      <c r="Q1606" s="304"/>
      <c r="U1606" s="304"/>
      <c r="W1606" s="305"/>
      <c r="X1606" s="305"/>
      <c r="Z1606" s="302"/>
    </row>
    <row r="1607" spans="1:26">
      <c r="A1607" s="304"/>
      <c r="M1607" s="304"/>
      <c r="Q1607" s="304"/>
      <c r="U1607" s="304"/>
      <c r="W1607" s="305"/>
      <c r="X1607" s="305"/>
      <c r="Z1607" s="302"/>
    </row>
    <row r="1608" spans="1:26">
      <c r="A1608" s="304"/>
      <c r="M1608" s="304"/>
      <c r="Q1608" s="304"/>
      <c r="U1608" s="304"/>
      <c r="W1608" s="305"/>
      <c r="X1608" s="305"/>
      <c r="Z1608" s="302"/>
    </row>
    <row r="1609" spans="1:26">
      <c r="A1609" s="304"/>
      <c r="M1609" s="304"/>
      <c r="Q1609" s="304"/>
      <c r="U1609" s="304"/>
      <c r="W1609" s="305"/>
      <c r="X1609" s="305"/>
      <c r="Z1609" s="302"/>
    </row>
    <row r="1610" spans="1:26">
      <c r="A1610" s="304"/>
      <c r="M1610" s="304"/>
      <c r="Q1610" s="304"/>
      <c r="U1610" s="304"/>
      <c r="W1610" s="305"/>
      <c r="X1610" s="305"/>
      <c r="Z1610" s="302"/>
    </row>
    <row r="1611" spans="1:26">
      <c r="A1611" s="304"/>
      <c r="M1611" s="304"/>
      <c r="Q1611" s="304"/>
      <c r="U1611" s="304"/>
      <c r="W1611" s="305"/>
      <c r="X1611" s="305"/>
      <c r="Z1611" s="302"/>
    </row>
    <row r="1612" spans="1:26">
      <c r="A1612" s="304"/>
      <c r="M1612" s="304"/>
      <c r="Q1612" s="304"/>
      <c r="U1612" s="304"/>
      <c r="W1612" s="305"/>
      <c r="X1612" s="305"/>
      <c r="Z1612" s="302"/>
    </row>
    <row r="1613" spans="1:26">
      <c r="A1613" s="304"/>
      <c r="M1613" s="304"/>
      <c r="Q1613" s="304"/>
      <c r="U1613" s="304"/>
      <c r="W1613" s="305"/>
      <c r="X1613" s="305"/>
      <c r="Z1613" s="302"/>
    </row>
    <row r="1614" spans="1:26">
      <c r="A1614" s="304"/>
      <c r="M1614" s="304"/>
      <c r="Q1614" s="304"/>
      <c r="U1614" s="304"/>
      <c r="W1614" s="305"/>
      <c r="X1614" s="305"/>
      <c r="Z1614" s="302"/>
    </row>
    <row r="1615" spans="1:26">
      <c r="A1615" s="304"/>
      <c r="M1615" s="304"/>
      <c r="Q1615" s="304"/>
      <c r="U1615" s="304"/>
      <c r="W1615" s="305"/>
      <c r="X1615" s="305"/>
      <c r="Z1615" s="302"/>
    </row>
    <row r="1616" spans="1:26">
      <c r="A1616" s="304"/>
      <c r="M1616" s="304"/>
      <c r="Q1616" s="304"/>
      <c r="U1616" s="304"/>
      <c r="W1616" s="305"/>
      <c r="X1616" s="305"/>
      <c r="Z1616" s="302"/>
    </row>
    <row r="1617" spans="1:26">
      <c r="A1617" s="304"/>
      <c r="M1617" s="304"/>
      <c r="Q1617" s="304"/>
      <c r="U1617" s="304"/>
      <c r="W1617" s="305"/>
      <c r="X1617" s="305"/>
      <c r="Z1617" s="302"/>
    </row>
    <row r="1618" spans="1:26">
      <c r="A1618" s="304"/>
      <c r="M1618" s="304"/>
      <c r="Q1618" s="304"/>
      <c r="U1618" s="304"/>
      <c r="W1618" s="305"/>
      <c r="X1618" s="305"/>
      <c r="Z1618" s="302"/>
    </row>
    <row r="1619" spans="1:26">
      <c r="A1619" s="304"/>
      <c r="M1619" s="304"/>
      <c r="Q1619" s="304"/>
      <c r="U1619" s="304"/>
      <c r="W1619" s="305"/>
      <c r="X1619" s="305"/>
      <c r="Z1619" s="302"/>
    </row>
    <row r="1620" spans="1:26">
      <c r="A1620" s="304"/>
      <c r="M1620" s="304"/>
      <c r="Q1620" s="304"/>
      <c r="U1620" s="304"/>
      <c r="W1620" s="305"/>
      <c r="X1620" s="305"/>
      <c r="Z1620" s="302"/>
    </row>
    <row r="1621" spans="1:26">
      <c r="A1621" s="304"/>
      <c r="M1621" s="304"/>
      <c r="Q1621" s="304"/>
      <c r="U1621" s="304"/>
      <c r="W1621" s="305"/>
      <c r="X1621" s="305"/>
      <c r="Z1621" s="302"/>
    </row>
    <row r="1622" spans="1:26">
      <c r="A1622" s="304"/>
      <c r="M1622" s="304"/>
      <c r="Q1622" s="304"/>
      <c r="U1622" s="304"/>
      <c r="W1622" s="305"/>
      <c r="X1622" s="305"/>
      <c r="Z1622" s="302"/>
    </row>
    <row r="1623" spans="1:26">
      <c r="A1623" s="304"/>
      <c r="M1623" s="304"/>
      <c r="Q1623" s="304"/>
      <c r="U1623" s="304"/>
      <c r="W1623" s="305"/>
      <c r="X1623" s="305"/>
      <c r="Z1623" s="302"/>
    </row>
    <row r="1624" spans="1:26">
      <c r="A1624" s="304"/>
      <c r="M1624" s="304"/>
      <c r="Q1624" s="304"/>
      <c r="U1624" s="304"/>
      <c r="W1624" s="305"/>
      <c r="X1624" s="305"/>
      <c r="Z1624" s="302"/>
    </row>
    <row r="1625" spans="1:26">
      <c r="A1625" s="304"/>
      <c r="M1625" s="304"/>
      <c r="Q1625" s="304"/>
      <c r="U1625" s="304"/>
      <c r="W1625" s="305"/>
      <c r="X1625" s="305"/>
      <c r="Z1625" s="302"/>
    </row>
    <row r="1626" spans="1:26">
      <c r="A1626" s="304"/>
      <c r="M1626" s="304"/>
      <c r="Q1626" s="304"/>
      <c r="U1626" s="304"/>
      <c r="W1626" s="305"/>
      <c r="X1626" s="305"/>
      <c r="Z1626" s="302"/>
    </row>
    <row r="1627" spans="1:26">
      <c r="A1627" s="304"/>
      <c r="M1627" s="304"/>
      <c r="Q1627" s="304"/>
      <c r="U1627" s="304"/>
      <c r="W1627" s="305"/>
      <c r="X1627" s="305"/>
      <c r="Z1627" s="302"/>
    </row>
    <row r="1628" spans="1:26">
      <c r="A1628" s="304"/>
      <c r="M1628" s="304"/>
      <c r="Q1628" s="304"/>
      <c r="U1628" s="304"/>
      <c r="W1628" s="305"/>
      <c r="X1628" s="305"/>
      <c r="Z1628" s="302"/>
    </row>
    <row r="1629" spans="1:26">
      <c r="A1629" s="304"/>
      <c r="M1629" s="304"/>
      <c r="Q1629" s="304"/>
      <c r="U1629" s="304"/>
      <c r="W1629" s="305"/>
      <c r="X1629" s="305"/>
      <c r="Z1629" s="302"/>
    </row>
    <row r="1630" spans="1:26">
      <c r="A1630" s="304"/>
      <c r="M1630" s="304"/>
      <c r="Q1630" s="304"/>
      <c r="U1630" s="304"/>
      <c r="W1630" s="305"/>
      <c r="X1630" s="305"/>
      <c r="Z1630" s="302"/>
    </row>
    <row r="1631" spans="1:26">
      <c r="A1631" s="304"/>
      <c r="M1631" s="304"/>
      <c r="Q1631" s="304"/>
      <c r="U1631" s="304"/>
      <c r="W1631" s="305"/>
      <c r="X1631" s="305"/>
      <c r="Z1631" s="302"/>
    </row>
    <row r="1632" spans="1:26">
      <c r="A1632" s="304"/>
      <c r="M1632" s="304"/>
      <c r="Q1632" s="304"/>
      <c r="U1632" s="304"/>
      <c r="W1632" s="305"/>
      <c r="X1632" s="305"/>
      <c r="Z1632" s="302"/>
    </row>
    <row r="1633" spans="1:26">
      <c r="A1633" s="304"/>
      <c r="M1633" s="304"/>
      <c r="Q1633" s="304"/>
      <c r="U1633" s="304"/>
      <c r="W1633" s="305"/>
      <c r="X1633" s="305"/>
      <c r="Z1633" s="302"/>
    </row>
    <row r="1634" spans="1:26">
      <c r="A1634" s="304"/>
      <c r="M1634" s="304"/>
      <c r="Q1634" s="304"/>
      <c r="U1634" s="304"/>
      <c r="W1634" s="305"/>
      <c r="X1634" s="305"/>
      <c r="Z1634" s="302"/>
    </row>
    <row r="1635" spans="1:26">
      <c r="A1635" s="304"/>
      <c r="M1635" s="304"/>
      <c r="Q1635" s="304"/>
      <c r="U1635" s="304"/>
      <c r="W1635" s="305"/>
      <c r="X1635" s="305"/>
      <c r="Z1635" s="302"/>
    </row>
    <row r="1636" spans="1:26">
      <c r="A1636" s="304"/>
      <c r="M1636" s="304"/>
      <c r="Q1636" s="304"/>
      <c r="U1636" s="304"/>
      <c r="W1636" s="305"/>
      <c r="X1636" s="305"/>
      <c r="Z1636" s="302"/>
    </row>
    <row r="1637" spans="1:26">
      <c r="A1637" s="304"/>
      <c r="M1637" s="304"/>
      <c r="Q1637" s="304"/>
      <c r="U1637" s="304"/>
      <c r="W1637" s="305"/>
      <c r="X1637" s="305"/>
      <c r="Z1637" s="302"/>
    </row>
    <row r="1638" spans="1:26">
      <c r="A1638" s="304"/>
      <c r="M1638" s="304"/>
      <c r="Q1638" s="304"/>
      <c r="U1638" s="304"/>
      <c r="W1638" s="305"/>
      <c r="X1638" s="305"/>
      <c r="Z1638" s="302"/>
    </row>
    <row r="1639" spans="1:26">
      <c r="A1639" s="304"/>
      <c r="M1639" s="304"/>
      <c r="Q1639" s="304"/>
      <c r="U1639" s="304"/>
      <c r="W1639" s="305"/>
      <c r="X1639" s="305"/>
      <c r="Z1639" s="302"/>
    </row>
    <row r="1640" spans="1:26">
      <c r="A1640" s="304"/>
      <c r="M1640" s="304"/>
      <c r="Q1640" s="304"/>
      <c r="U1640" s="304"/>
      <c r="W1640" s="305"/>
      <c r="X1640" s="305"/>
      <c r="Z1640" s="302"/>
    </row>
    <row r="1641" spans="1:26">
      <c r="A1641" s="304"/>
      <c r="M1641" s="304"/>
      <c r="Q1641" s="304"/>
      <c r="U1641" s="304"/>
      <c r="W1641" s="305"/>
      <c r="X1641" s="305"/>
      <c r="Z1641" s="302"/>
    </row>
    <row r="1642" spans="1:26">
      <c r="A1642" s="304"/>
      <c r="M1642" s="304"/>
      <c r="Q1642" s="304"/>
      <c r="U1642" s="304"/>
      <c r="W1642" s="305"/>
      <c r="X1642" s="305"/>
      <c r="Z1642" s="302"/>
    </row>
    <row r="1643" spans="1:26">
      <c r="A1643" s="304"/>
      <c r="M1643" s="304"/>
      <c r="Q1643" s="304"/>
      <c r="U1643" s="304"/>
      <c r="W1643" s="305"/>
      <c r="X1643" s="305"/>
      <c r="Z1643" s="302"/>
    </row>
    <row r="1644" spans="1:26">
      <c r="A1644" s="304"/>
      <c r="M1644" s="304"/>
      <c r="Q1644" s="304"/>
      <c r="U1644" s="304"/>
      <c r="W1644" s="305"/>
      <c r="X1644" s="305"/>
      <c r="Z1644" s="302"/>
    </row>
    <row r="1645" spans="1:26">
      <c r="A1645" s="304"/>
      <c r="M1645" s="304"/>
      <c r="Q1645" s="304"/>
      <c r="U1645" s="304"/>
      <c r="W1645" s="305"/>
      <c r="X1645" s="305"/>
      <c r="Z1645" s="302"/>
    </row>
    <row r="1646" spans="1:26">
      <c r="A1646" s="304"/>
      <c r="M1646" s="304"/>
      <c r="Q1646" s="304"/>
      <c r="U1646" s="304"/>
      <c r="W1646" s="305"/>
      <c r="X1646" s="305"/>
      <c r="Z1646" s="302"/>
    </row>
    <row r="1647" spans="1:26">
      <c r="A1647" s="304"/>
      <c r="M1647" s="304"/>
      <c r="Q1647" s="304"/>
      <c r="U1647" s="304"/>
      <c r="W1647" s="305"/>
      <c r="X1647" s="305"/>
      <c r="Z1647" s="302"/>
    </row>
    <row r="1648" spans="1:26">
      <c r="A1648" s="304"/>
      <c r="M1648" s="304"/>
      <c r="Q1648" s="304"/>
      <c r="U1648" s="304"/>
      <c r="W1648" s="305"/>
      <c r="X1648" s="305"/>
      <c r="Z1648" s="302"/>
    </row>
    <row r="1649" spans="1:26">
      <c r="A1649" s="304"/>
      <c r="M1649" s="304"/>
      <c r="Q1649" s="304"/>
      <c r="U1649" s="304"/>
      <c r="W1649" s="305"/>
      <c r="X1649" s="305"/>
      <c r="Z1649" s="302"/>
    </row>
    <row r="1650" spans="1:26">
      <c r="A1650" s="304"/>
      <c r="M1650" s="304"/>
      <c r="Q1650" s="304"/>
      <c r="U1650" s="304"/>
      <c r="W1650" s="305"/>
      <c r="X1650" s="305"/>
      <c r="Z1650" s="302"/>
    </row>
    <row r="1651" spans="1:26">
      <c r="A1651" s="304"/>
      <c r="M1651" s="304"/>
      <c r="Q1651" s="304"/>
      <c r="U1651" s="304"/>
      <c r="W1651" s="305"/>
      <c r="X1651" s="305"/>
      <c r="Z1651" s="302"/>
    </row>
    <row r="1652" spans="1:26">
      <c r="A1652" s="304"/>
      <c r="M1652" s="304"/>
      <c r="Q1652" s="304"/>
      <c r="U1652" s="304"/>
      <c r="W1652" s="305"/>
      <c r="X1652" s="305"/>
      <c r="Z1652" s="302"/>
    </row>
    <row r="1653" spans="1:26">
      <c r="A1653" s="304"/>
      <c r="M1653" s="304"/>
      <c r="Q1653" s="304"/>
      <c r="U1653" s="304"/>
      <c r="W1653" s="305"/>
      <c r="X1653" s="305"/>
      <c r="Z1653" s="302"/>
    </row>
    <row r="1654" spans="1:26">
      <c r="A1654" s="304"/>
      <c r="M1654" s="304"/>
      <c r="Q1654" s="304"/>
      <c r="U1654" s="304"/>
      <c r="W1654" s="305"/>
      <c r="X1654" s="305"/>
      <c r="Z1654" s="302"/>
    </row>
    <row r="1655" spans="1:26">
      <c r="A1655" s="304"/>
      <c r="M1655" s="304"/>
      <c r="Q1655" s="304"/>
      <c r="U1655" s="304"/>
      <c r="W1655" s="305"/>
      <c r="X1655" s="305"/>
      <c r="Z1655" s="302"/>
    </row>
    <row r="1656" spans="1:26">
      <c r="A1656" s="304"/>
      <c r="M1656" s="304"/>
      <c r="Q1656" s="304"/>
      <c r="U1656" s="304"/>
      <c r="W1656" s="305"/>
      <c r="X1656" s="305"/>
      <c r="Z1656" s="302"/>
    </row>
    <row r="1657" spans="1:26">
      <c r="A1657" s="304"/>
      <c r="M1657" s="304"/>
      <c r="Q1657" s="304"/>
      <c r="U1657" s="304"/>
      <c r="W1657" s="305"/>
      <c r="X1657" s="305"/>
      <c r="Z1657" s="302"/>
    </row>
    <row r="1658" spans="1:26">
      <c r="A1658" s="304"/>
      <c r="M1658" s="304"/>
      <c r="Q1658" s="304"/>
      <c r="U1658" s="304"/>
      <c r="W1658" s="305"/>
      <c r="X1658" s="305"/>
      <c r="Z1658" s="302"/>
    </row>
    <row r="1659" spans="1:26">
      <c r="A1659" s="304"/>
      <c r="M1659" s="304"/>
      <c r="Q1659" s="304"/>
      <c r="U1659" s="304"/>
      <c r="W1659" s="305"/>
      <c r="X1659" s="305"/>
      <c r="Z1659" s="302"/>
    </row>
    <row r="1660" spans="1:26">
      <c r="A1660" s="304"/>
      <c r="M1660" s="304"/>
      <c r="Q1660" s="304"/>
      <c r="U1660" s="304"/>
      <c r="W1660" s="305"/>
      <c r="X1660" s="305"/>
      <c r="Z1660" s="302"/>
    </row>
    <row r="1661" spans="1:26">
      <c r="A1661" s="304"/>
      <c r="M1661" s="304"/>
      <c r="Q1661" s="304"/>
      <c r="U1661" s="304"/>
      <c r="W1661" s="305"/>
      <c r="X1661" s="305"/>
      <c r="Z1661" s="302"/>
    </row>
    <row r="1662" spans="1:26">
      <c r="A1662" s="304"/>
      <c r="M1662" s="304"/>
      <c r="Q1662" s="304"/>
      <c r="U1662" s="304"/>
      <c r="W1662" s="305"/>
      <c r="X1662" s="305"/>
      <c r="Z1662" s="302"/>
    </row>
    <row r="1663" spans="1:26">
      <c r="A1663" s="304"/>
      <c r="M1663" s="304"/>
      <c r="Q1663" s="304"/>
      <c r="U1663" s="304"/>
      <c r="W1663" s="305"/>
      <c r="X1663" s="305"/>
      <c r="Z1663" s="302"/>
    </row>
    <row r="1664" spans="1:26">
      <c r="A1664" s="304"/>
      <c r="M1664" s="304"/>
      <c r="Q1664" s="304"/>
      <c r="U1664" s="304"/>
      <c r="W1664" s="305"/>
      <c r="X1664" s="305"/>
      <c r="Z1664" s="302"/>
    </row>
    <row r="1665" spans="1:26">
      <c r="A1665" s="304"/>
      <c r="M1665" s="304"/>
      <c r="Q1665" s="304"/>
      <c r="U1665" s="304"/>
      <c r="W1665" s="305"/>
      <c r="X1665" s="305"/>
      <c r="Z1665" s="302"/>
    </row>
    <row r="1666" spans="1:26">
      <c r="A1666" s="304"/>
      <c r="M1666" s="304"/>
      <c r="Q1666" s="304"/>
      <c r="U1666" s="304"/>
      <c r="W1666" s="305"/>
      <c r="X1666" s="305"/>
      <c r="Z1666" s="302"/>
    </row>
    <row r="1667" spans="1:26">
      <c r="A1667" s="304"/>
      <c r="M1667" s="304"/>
      <c r="Q1667" s="304"/>
      <c r="U1667" s="304"/>
      <c r="W1667" s="305"/>
      <c r="X1667" s="305"/>
      <c r="Z1667" s="302"/>
    </row>
    <row r="1668" spans="1:26">
      <c r="A1668" s="304"/>
      <c r="M1668" s="304"/>
      <c r="Q1668" s="304"/>
      <c r="U1668" s="304"/>
      <c r="W1668" s="305"/>
      <c r="X1668" s="305"/>
      <c r="Z1668" s="302"/>
    </row>
    <row r="1669" spans="1:26">
      <c r="A1669" s="304"/>
      <c r="M1669" s="304"/>
      <c r="Q1669" s="304"/>
      <c r="U1669" s="304"/>
      <c r="W1669" s="305"/>
      <c r="X1669" s="305"/>
      <c r="Z1669" s="302"/>
    </row>
    <row r="1670" spans="1:26">
      <c r="A1670" s="304"/>
      <c r="M1670" s="304"/>
      <c r="Q1670" s="304"/>
      <c r="U1670" s="304"/>
      <c r="W1670" s="305"/>
      <c r="X1670" s="305"/>
      <c r="Z1670" s="302"/>
    </row>
    <row r="1671" spans="1:26">
      <c r="A1671" s="304"/>
      <c r="M1671" s="304"/>
      <c r="Q1671" s="304"/>
      <c r="U1671" s="304"/>
      <c r="W1671" s="305"/>
      <c r="X1671" s="305"/>
      <c r="Z1671" s="302"/>
    </row>
    <row r="1672" spans="1:26">
      <c r="A1672" s="304"/>
      <c r="M1672" s="304"/>
      <c r="Q1672" s="304"/>
      <c r="U1672" s="304"/>
      <c r="W1672" s="305"/>
      <c r="X1672" s="305"/>
      <c r="Z1672" s="302"/>
    </row>
    <row r="1673" spans="1:26">
      <c r="A1673" s="304"/>
      <c r="M1673" s="304"/>
      <c r="Q1673" s="304"/>
      <c r="U1673" s="304"/>
      <c r="W1673" s="305"/>
      <c r="X1673" s="305"/>
      <c r="Z1673" s="302"/>
    </row>
    <row r="1674" spans="1:26">
      <c r="A1674" s="304"/>
      <c r="M1674" s="304"/>
      <c r="Q1674" s="304"/>
      <c r="U1674" s="304"/>
      <c r="W1674" s="305"/>
      <c r="X1674" s="305"/>
      <c r="Z1674" s="302"/>
    </row>
    <row r="1675" spans="1:26">
      <c r="A1675" s="304"/>
      <c r="M1675" s="304"/>
      <c r="Q1675" s="304"/>
      <c r="U1675" s="304"/>
      <c r="W1675" s="305"/>
      <c r="X1675" s="305"/>
      <c r="Z1675" s="302"/>
    </row>
    <row r="1676" spans="1:26">
      <c r="A1676" s="304"/>
      <c r="M1676" s="304"/>
      <c r="Q1676" s="304"/>
      <c r="U1676" s="304"/>
      <c r="W1676" s="305"/>
      <c r="X1676" s="305"/>
      <c r="Z1676" s="302"/>
    </row>
    <row r="1677" spans="1:26">
      <c r="A1677" s="304"/>
      <c r="M1677" s="304"/>
      <c r="Q1677" s="304"/>
      <c r="U1677" s="304"/>
      <c r="W1677" s="305"/>
      <c r="X1677" s="305"/>
      <c r="Z1677" s="302"/>
    </row>
    <row r="1678" spans="1:26">
      <c r="A1678" s="304"/>
      <c r="M1678" s="304"/>
      <c r="Q1678" s="304"/>
      <c r="U1678" s="304"/>
      <c r="W1678" s="305"/>
      <c r="X1678" s="305"/>
      <c r="Z1678" s="302"/>
    </row>
    <row r="1679" spans="1:26">
      <c r="A1679" s="304"/>
      <c r="M1679" s="304"/>
      <c r="Q1679" s="304"/>
      <c r="U1679" s="304"/>
      <c r="W1679" s="305"/>
      <c r="X1679" s="305"/>
      <c r="Z1679" s="302"/>
    </row>
    <row r="1680" spans="1:26">
      <c r="A1680" s="304"/>
      <c r="M1680" s="304"/>
      <c r="Q1680" s="304"/>
      <c r="U1680" s="304"/>
      <c r="W1680" s="305"/>
      <c r="X1680" s="305"/>
      <c r="Z1680" s="302"/>
    </row>
    <row r="1681" spans="1:26">
      <c r="A1681" s="304"/>
      <c r="M1681" s="304"/>
      <c r="Q1681" s="304"/>
      <c r="U1681" s="304"/>
      <c r="W1681" s="305"/>
      <c r="X1681" s="305"/>
      <c r="Z1681" s="302"/>
    </row>
    <row r="1682" spans="1:26">
      <c r="A1682" s="304"/>
      <c r="M1682" s="304"/>
      <c r="Q1682" s="304"/>
      <c r="U1682" s="304"/>
      <c r="W1682" s="305"/>
      <c r="X1682" s="305"/>
      <c r="Z1682" s="302"/>
    </row>
    <row r="1683" spans="1:26">
      <c r="A1683" s="304"/>
      <c r="M1683" s="304"/>
      <c r="Q1683" s="304"/>
      <c r="U1683" s="304"/>
      <c r="W1683" s="305"/>
      <c r="X1683" s="305"/>
      <c r="Z1683" s="302"/>
    </row>
    <row r="1684" spans="1:26">
      <c r="A1684" s="304"/>
      <c r="M1684" s="304"/>
      <c r="Q1684" s="304"/>
      <c r="U1684" s="304"/>
      <c r="W1684" s="305"/>
      <c r="X1684" s="305"/>
      <c r="Z1684" s="302"/>
    </row>
    <row r="1685" spans="1:26">
      <c r="A1685" s="304"/>
      <c r="M1685" s="304"/>
      <c r="Q1685" s="304"/>
      <c r="U1685" s="304"/>
      <c r="W1685" s="305"/>
      <c r="X1685" s="305"/>
      <c r="Z1685" s="302"/>
    </row>
    <row r="1686" spans="1:26">
      <c r="A1686" s="304"/>
      <c r="M1686" s="304"/>
      <c r="Q1686" s="304"/>
      <c r="U1686" s="304"/>
      <c r="W1686" s="305"/>
      <c r="X1686" s="305"/>
      <c r="Z1686" s="302"/>
    </row>
    <row r="1687" spans="1:26">
      <c r="A1687" s="304"/>
      <c r="M1687" s="304"/>
      <c r="Q1687" s="304"/>
      <c r="U1687" s="304"/>
      <c r="W1687" s="305"/>
      <c r="X1687" s="305"/>
      <c r="Z1687" s="302"/>
    </row>
    <row r="1688" spans="1:26">
      <c r="A1688" s="304"/>
      <c r="M1688" s="304"/>
      <c r="Q1688" s="304"/>
      <c r="U1688" s="304"/>
      <c r="W1688" s="305"/>
      <c r="X1688" s="305"/>
      <c r="Z1688" s="302"/>
    </row>
    <row r="1689" spans="1:26">
      <c r="A1689" s="304"/>
      <c r="M1689" s="304"/>
      <c r="Q1689" s="304"/>
      <c r="U1689" s="304"/>
      <c r="W1689" s="305"/>
      <c r="X1689" s="305"/>
      <c r="Z1689" s="302"/>
    </row>
    <row r="1690" spans="1:26">
      <c r="A1690" s="304"/>
      <c r="M1690" s="304"/>
      <c r="Q1690" s="304"/>
      <c r="U1690" s="304"/>
      <c r="W1690" s="305"/>
      <c r="X1690" s="305"/>
      <c r="Z1690" s="302"/>
    </row>
    <row r="1691" spans="1:26">
      <c r="A1691" s="304"/>
      <c r="M1691" s="304"/>
      <c r="Q1691" s="304"/>
      <c r="U1691" s="304"/>
      <c r="W1691" s="305"/>
      <c r="X1691" s="305"/>
      <c r="Z1691" s="302"/>
    </row>
    <row r="1692" spans="1:26">
      <c r="A1692" s="304"/>
      <c r="M1692" s="304"/>
      <c r="Q1692" s="304"/>
      <c r="U1692" s="304"/>
      <c r="W1692" s="305"/>
      <c r="X1692" s="305"/>
      <c r="Z1692" s="302"/>
    </row>
    <row r="1693" spans="1:26">
      <c r="A1693" s="304"/>
      <c r="M1693" s="304"/>
      <c r="Q1693" s="304"/>
      <c r="U1693" s="304"/>
      <c r="W1693" s="305"/>
      <c r="X1693" s="305"/>
      <c r="Z1693" s="302"/>
    </row>
    <row r="1694" spans="1:26">
      <c r="A1694" s="304"/>
      <c r="M1694" s="304"/>
      <c r="Q1694" s="304"/>
      <c r="U1694" s="304"/>
      <c r="W1694" s="305"/>
      <c r="X1694" s="305"/>
      <c r="Z1694" s="302"/>
    </row>
    <row r="1695" spans="1:26">
      <c r="A1695" s="304"/>
      <c r="M1695" s="304"/>
      <c r="Q1695" s="304"/>
      <c r="U1695" s="304"/>
      <c r="W1695" s="305"/>
      <c r="X1695" s="305"/>
      <c r="Z1695" s="302"/>
    </row>
    <row r="1696" spans="1:26">
      <c r="A1696" s="304"/>
      <c r="M1696" s="304"/>
      <c r="Q1696" s="304"/>
      <c r="U1696" s="304"/>
      <c r="W1696" s="305"/>
      <c r="X1696" s="305"/>
      <c r="Z1696" s="302"/>
    </row>
    <row r="1697" spans="1:26">
      <c r="A1697" s="304"/>
      <c r="M1697" s="304"/>
      <c r="Q1697" s="304"/>
      <c r="U1697" s="304"/>
      <c r="W1697" s="305"/>
      <c r="X1697" s="305"/>
      <c r="Z1697" s="302"/>
    </row>
    <row r="1698" spans="1:26">
      <c r="A1698" s="304"/>
      <c r="M1698" s="304"/>
      <c r="Q1698" s="304"/>
      <c r="U1698" s="304"/>
      <c r="W1698" s="305"/>
      <c r="X1698" s="305"/>
      <c r="Z1698" s="302"/>
    </row>
    <row r="1699" spans="1:26">
      <c r="A1699" s="304"/>
      <c r="M1699" s="304"/>
      <c r="Q1699" s="304"/>
      <c r="U1699" s="304"/>
      <c r="W1699" s="305"/>
      <c r="X1699" s="305"/>
      <c r="Z1699" s="302"/>
    </row>
    <row r="1700" spans="1:26">
      <c r="A1700" s="304"/>
      <c r="M1700" s="304"/>
      <c r="Q1700" s="304"/>
      <c r="U1700" s="304"/>
      <c r="W1700" s="305"/>
      <c r="X1700" s="305"/>
      <c r="Z1700" s="302"/>
    </row>
    <row r="1701" spans="1:26">
      <c r="A1701" s="304"/>
      <c r="M1701" s="304"/>
      <c r="Q1701" s="304"/>
      <c r="U1701" s="304"/>
      <c r="W1701" s="305"/>
      <c r="X1701" s="305"/>
      <c r="Z1701" s="302"/>
    </row>
    <row r="1702" spans="1:26">
      <c r="A1702" s="304"/>
      <c r="M1702" s="304"/>
      <c r="Q1702" s="304"/>
      <c r="U1702" s="304"/>
      <c r="W1702" s="305"/>
      <c r="X1702" s="305"/>
      <c r="Z1702" s="302"/>
    </row>
    <row r="1703" spans="1:26">
      <c r="A1703" s="304"/>
      <c r="M1703" s="304"/>
      <c r="Q1703" s="304"/>
      <c r="U1703" s="304"/>
      <c r="W1703" s="305"/>
      <c r="X1703" s="305"/>
      <c r="Z1703" s="302"/>
    </row>
    <row r="1704" spans="1:26">
      <c r="A1704" s="304"/>
      <c r="M1704" s="304"/>
      <c r="Q1704" s="304"/>
      <c r="U1704" s="304"/>
      <c r="W1704" s="305"/>
      <c r="X1704" s="305"/>
      <c r="Z1704" s="302"/>
    </row>
    <row r="1705" spans="1:26">
      <c r="A1705" s="304"/>
      <c r="M1705" s="304"/>
      <c r="Q1705" s="304"/>
      <c r="U1705" s="304"/>
      <c r="W1705" s="305"/>
      <c r="X1705" s="305"/>
      <c r="Z1705" s="302"/>
    </row>
    <row r="1706" spans="1:26">
      <c r="A1706" s="304"/>
      <c r="M1706" s="304"/>
      <c r="Q1706" s="304"/>
      <c r="U1706" s="304"/>
      <c r="W1706" s="305"/>
      <c r="X1706" s="305"/>
      <c r="Z1706" s="302"/>
    </row>
    <row r="1707" spans="1:26">
      <c r="A1707" s="304"/>
      <c r="M1707" s="304"/>
      <c r="Q1707" s="304"/>
      <c r="U1707" s="304"/>
      <c r="W1707" s="305"/>
      <c r="X1707" s="305"/>
      <c r="Z1707" s="302"/>
    </row>
    <row r="1708" spans="1:26">
      <c r="A1708" s="304"/>
      <c r="M1708" s="304"/>
      <c r="Q1708" s="304"/>
      <c r="U1708" s="304"/>
      <c r="W1708" s="305"/>
      <c r="X1708" s="305"/>
      <c r="Z1708" s="302"/>
    </row>
    <row r="1709" spans="1:26">
      <c r="A1709" s="304"/>
      <c r="M1709" s="304"/>
      <c r="Q1709" s="304"/>
      <c r="U1709" s="304"/>
      <c r="W1709" s="305"/>
      <c r="X1709" s="305"/>
      <c r="Z1709" s="302"/>
    </row>
    <row r="1710" spans="1:26">
      <c r="A1710" s="304"/>
      <c r="M1710" s="304"/>
      <c r="Q1710" s="304"/>
      <c r="U1710" s="304"/>
      <c r="W1710" s="305"/>
      <c r="X1710" s="305"/>
      <c r="Z1710" s="302"/>
    </row>
    <row r="1711" spans="1:26">
      <c r="A1711" s="304"/>
      <c r="M1711" s="304"/>
      <c r="Q1711" s="304"/>
      <c r="U1711" s="304"/>
      <c r="W1711" s="305"/>
      <c r="X1711" s="305"/>
      <c r="Z1711" s="302"/>
    </row>
    <row r="1712" spans="1:26">
      <c r="A1712" s="304"/>
      <c r="M1712" s="304"/>
      <c r="Q1712" s="304"/>
      <c r="U1712" s="304"/>
      <c r="W1712" s="305"/>
      <c r="X1712" s="305"/>
      <c r="Z1712" s="302"/>
    </row>
    <row r="1713" spans="1:26">
      <c r="A1713" s="304"/>
      <c r="M1713" s="304"/>
      <c r="Q1713" s="304"/>
      <c r="U1713" s="304"/>
      <c r="W1713" s="305"/>
      <c r="X1713" s="305"/>
      <c r="Z1713" s="302"/>
    </row>
    <row r="1714" spans="1:26">
      <c r="A1714" s="304"/>
      <c r="M1714" s="304"/>
      <c r="Q1714" s="304"/>
      <c r="U1714" s="304"/>
      <c r="W1714" s="305"/>
      <c r="X1714" s="305"/>
      <c r="Z1714" s="302"/>
    </row>
    <row r="1715" spans="1:26">
      <c r="A1715" s="304"/>
      <c r="M1715" s="304"/>
      <c r="Q1715" s="304"/>
      <c r="U1715" s="304"/>
      <c r="W1715" s="305"/>
      <c r="X1715" s="305"/>
      <c r="Z1715" s="302"/>
    </row>
    <row r="1716" spans="1:26">
      <c r="A1716" s="304"/>
      <c r="M1716" s="304"/>
      <c r="Q1716" s="304"/>
      <c r="U1716" s="304"/>
      <c r="W1716" s="305"/>
      <c r="X1716" s="305"/>
      <c r="Z1716" s="302"/>
    </row>
    <row r="1717" spans="1:26">
      <c r="A1717" s="304"/>
      <c r="M1717" s="304"/>
      <c r="Q1717" s="304"/>
      <c r="U1717" s="304"/>
      <c r="W1717" s="305"/>
      <c r="X1717" s="305"/>
      <c r="Z1717" s="302"/>
    </row>
    <row r="1718" spans="1:26">
      <c r="A1718" s="304"/>
      <c r="M1718" s="304"/>
      <c r="Q1718" s="304"/>
      <c r="U1718" s="304"/>
      <c r="W1718" s="305"/>
      <c r="X1718" s="305"/>
      <c r="Z1718" s="302"/>
    </row>
    <row r="1719" spans="1:26">
      <c r="A1719" s="304"/>
      <c r="M1719" s="304"/>
      <c r="Q1719" s="304"/>
      <c r="U1719" s="304"/>
      <c r="W1719" s="305"/>
      <c r="X1719" s="305"/>
      <c r="Z1719" s="302"/>
    </row>
    <row r="1720" spans="1:26">
      <c r="A1720" s="304"/>
      <c r="M1720" s="304"/>
      <c r="Q1720" s="304"/>
      <c r="U1720" s="304"/>
      <c r="W1720" s="305"/>
      <c r="X1720" s="305"/>
      <c r="Z1720" s="302"/>
    </row>
    <row r="1721" spans="1:26">
      <c r="A1721" s="304"/>
      <c r="M1721" s="304"/>
      <c r="Q1721" s="304"/>
      <c r="U1721" s="304"/>
      <c r="W1721" s="305"/>
      <c r="X1721" s="305"/>
      <c r="Z1721" s="302"/>
    </row>
    <row r="1722" spans="1:26">
      <c r="A1722" s="304"/>
      <c r="M1722" s="304"/>
      <c r="Q1722" s="304"/>
      <c r="U1722" s="304"/>
      <c r="W1722" s="305"/>
      <c r="X1722" s="305"/>
      <c r="Z1722" s="302"/>
    </row>
    <row r="1723" spans="1:26">
      <c r="A1723" s="304"/>
      <c r="M1723" s="304"/>
      <c r="Q1723" s="304"/>
      <c r="U1723" s="304"/>
      <c r="W1723" s="305"/>
      <c r="X1723" s="305"/>
      <c r="Z1723" s="302"/>
    </row>
    <row r="1724" spans="1:26">
      <c r="A1724" s="304"/>
      <c r="M1724" s="304"/>
      <c r="Q1724" s="304"/>
      <c r="U1724" s="304"/>
      <c r="W1724" s="305"/>
      <c r="X1724" s="305"/>
      <c r="Z1724" s="302"/>
    </row>
    <row r="1725" spans="1:26">
      <c r="A1725" s="304"/>
      <c r="M1725" s="304"/>
      <c r="Q1725" s="304"/>
      <c r="U1725" s="304"/>
      <c r="W1725" s="305"/>
      <c r="X1725" s="305"/>
      <c r="Z1725" s="302"/>
    </row>
    <row r="1726" spans="1:26">
      <c r="A1726" s="304"/>
      <c r="M1726" s="304"/>
      <c r="Q1726" s="304"/>
      <c r="U1726" s="304"/>
      <c r="W1726" s="305"/>
      <c r="X1726" s="305"/>
      <c r="Z1726" s="302"/>
    </row>
    <row r="1727" spans="1:26">
      <c r="A1727" s="304"/>
      <c r="M1727" s="304"/>
      <c r="Q1727" s="304"/>
      <c r="U1727" s="304"/>
      <c r="W1727" s="305"/>
      <c r="X1727" s="305"/>
      <c r="Z1727" s="302"/>
    </row>
    <row r="1728" spans="1:26">
      <c r="A1728" s="304"/>
      <c r="M1728" s="304"/>
      <c r="Q1728" s="304"/>
      <c r="U1728" s="304"/>
      <c r="W1728" s="305"/>
      <c r="X1728" s="305"/>
      <c r="Z1728" s="302"/>
    </row>
    <row r="1729" spans="1:26">
      <c r="A1729" s="304"/>
      <c r="M1729" s="304"/>
      <c r="Q1729" s="304"/>
      <c r="U1729" s="304"/>
      <c r="W1729" s="305"/>
      <c r="X1729" s="305"/>
      <c r="Z1729" s="302"/>
    </row>
    <row r="1730" spans="1:26">
      <c r="A1730" s="304"/>
      <c r="M1730" s="304"/>
      <c r="Q1730" s="304"/>
      <c r="U1730" s="304"/>
      <c r="W1730" s="305"/>
      <c r="X1730" s="305"/>
      <c r="Z1730" s="302"/>
    </row>
    <row r="1731" spans="1:26">
      <c r="A1731" s="304"/>
      <c r="M1731" s="304"/>
      <c r="Q1731" s="304"/>
      <c r="U1731" s="304"/>
      <c r="W1731" s="305"/>
      <c r="X1731" s="305"/>
      <c r="Z1731" s="302"/>
    </row>
    <row r="1732" spans="1:26">
      <c r="A1732" s="304"/>
      <c r="M1732" s="304"/>
      <c r="Q1732" s="304"/>
      <c r="U1732" s="304"/>
      <c r="W1732" s="305"/>
      <c r="X1732" s="305"/>
      <c r="Z1732" s="302"/>
    </row>
    <row r="1733" spans="1:26">
      <c r="A1733" s="304"/>
      <c r="M1733" s="304"/>
      <c r="Q1733" s="304"/>
      <c r="U1733" s="304"/>
      <c r="W1733" s="305"/>
      <c r="X1733" s="305"/>
      <c r="Z1733" s="302"/>
    </row>
    <row r="1734" spans="1:26">
      <c r="A1734" s="304"/>
      <c r="M1734" s="304"/>
      <c r="Q1734" s="304"/>
      <c r="U1734" s="304"/>
      <c r="W1734" s="305"/>
      <c r="X1734" s="305"/>
      <c r="Z1734" s="302"/>
    </row>
    <row r="1735" spans="1:26">
      <c r="A1735" s="304"/>
      <c r="M1735" s="304"/>
      <c r="Q1735" s="304"/>
      <c r="U1735" s="304"/>
      <c r="W1735" s="305"/>
      <c r="X1735" s="305"/>
      <c r="Z1735" s="302"/>
    </row>
    <row r="1736" spans="1:26">
      <c r="A1736" s="304"/>
      <c r="M1736" s="304"/>
      <c r="Q1736" s="304"/>
      <c r="U1736" s="304"/>
      <c r="W1736" s="305"/>
      <c r="X1736" s="305"/>
      <c r="Z1736" s="302"/>
    </row>
    <row r="1737" spans="1:26">
      <c r="A1737" s="304"/>
      <c r="M1737" s="304"/>
      <c r="Q1737" s="304"/>
      <c r="U1737" s="304"/>
      <c r="W1737" s="305"/>
      <c r="X1737" s="305"/>
      <c r="Z1737" s="302"/>
    </row>
    <row r="1738" spans="1:26">
      <c r="A1738" s="304"/>
      <c r="M1738" s="304"/>
      <c r="Q1738" s="304"/>
      <c r="U1738" s="304"/>
      <c r="W1738" s="305"/>
      <c r="X1738" s="305"/>
      <c r="Z1738" s="302"/>
    </row>
    <row r="1739" spans="1:26">
      <c r="A1739" s="304"/>
      <c r="M1739" s="304"/>
      <c r="Q1739" s="304"/>
      <c r="U1739" s="304"/>
      <c r="W1739" s="305"/>
      <c r="X1739" s="305"/>
      <c r="Z1739" s="302"/>
    </row>
    <row r="1740" spans="1:26">
      <c r="A1740" s="304"/>
      <c r="M1740" s="304"/>
      <c r="Q1740" s="304"/>
      <c r="U1740" s="304"/>
      <c r="W1740" s="305"/>
      <c r="X1740" s="305"/>
      <c r="Z1740" s="302"/>
    </row>
    <row r="1741" spans="1:26">
      <c r="A1741" s="304"/>
      <c r="M1741" s="304"/>
      <c r="Q1741" s="304"/>
      <c r="U1741" s="304"/>
      <c r="W1741" s="305"/>
      <c r="X1741" s="305"/>
      <c r="Z1741" s="302"/>
    </row>
    <row r="1742" spans="1:26">
      <c r="A1742" s="304"/>
      <c r="M1742" s="304"/>
      <c r="Q1742" s="304"/>
      <c r="U1742" s="304"/>
      <c r="W1742" s="305"/>
      <c r="X1742" s="305"/>
      <c r="Z1742" s="302"/>
    </row>
    <row r="1743" spans="1:26">
      <c r="A1743" s="304"/>
      <c r="M1743" s="304"/>
      <c r="Q1743" s="304"/>
      <c r="U1743" s="304"/>
      <c r="W1743" s="305"/>
      <c r="X1743" s="305"/>
      <c r="Z1743" s="302"/>
    </row>
    <row r="1744" spans="1:26">
      <c r="A1744" s="304"/>
      <c r="M1744" s="304"/>
      <c r="Q1744" s="304"/>
      <c r="U1744" s="304"/>
      <c r="W1744" s="305"/>
      <c r="X1744" s="305"/>
      <c r="Z1744" s="302"/>
    </row>
    <row r="1745" spans="1:26">
      <c r="A1745" s="304"/>
      <c r="M1745" s="304"/>
      <c r="Q1745" s="304"/>
      <c r="U1745" s="304"/>
      <c r="W1745" s="305"/>
      <c r="X1745" s="305"/>
      <c r="Z1745" s="302"/>
    </row>
    <row r="1746" spans="1:26">
      <c r="A1746" s="304"/>
      <c r="M1746" s="304"/>
      <c r="Q1746" s="304"/>
      <c r="U1746" s="304"/>
      <c r="W1746" s="305"/>
      <c r="X1746" s="305"/>
      <c r="Z1746" s="302"/>
    </row>
    <row r="1747" spans="1:26">
      <c r="A1747" s="304"/>
      <c r="M1747" s="304"/>
      <c r="Q1747" s="304"/>
      <c r="U1747" s="304"/>
      <c r="W1747" s="305"/>
      <c r="X1747" s="305"/>
      <c r="Z1747" s="302"/>
    </row>
    <row r="1748" spans="1:26">
      <c r="A1748" s="304"/>
      <c r="M1748" s="304"/>
      <c r="Q1748" s="304"/>
      <c r="U1748" s="304"/>
      <c r="W1748" s="305"/>
      <c r="X1748" s="305"/>
      <c r="Z1748" s="302"/>
    </row>
    <row r="1749" spans="1:26">
      <c r="A1749" s="304"/>
      <c r="M1749" s="304"/>
      <c r="Q1749" s="304"/>
      <c r="U1749" s="304"/>
      <c r="W1749" s="305"/>
      <c r="X1749" s="305"/>
      <c r="Z1749" s="302"/>
    </row>
    <row r="1750" spans="1:26">
      <c r="A1750" s="304"/>
      <c r="M1750" s="304"/>
      <c r="Q1750" s="304"/>
      <c r="U1750" s="304"/>
      <c r="W1750" s="305"/>
      <c r="X1750" s="305"/>
      <c r="Z1750" s="302"/>
    </row>
    <row r="1751" spans="1:26">
      <c r="A1751" s="304"/>
      <c r="M1751" s="304"/>
      <c r="Q1751" s="304"/>
      <c r="U1751" s="304"/>
      <c r="W1751" s="305"/>
      <c r="X1751" s="305"/>
      <c r="Z1751" s="302"/>
    </row>
    <row r="1752" spans="1:26">
      <c r="A1752" s="304"/>
      <c r="M1752" s="304"/>
      <c r="Q1752" s="304"/>
      <c r="U1752" s="304"/>
      <c r="W1752" s="305"/>
      <c r="X1752" s="305"/>
      <c r="Z1752" s="302"/>
    </row>
    <row r="1753" spans="1:26">
      <c r="A1753" s="304"/>
      <c r="M1753" s="304"/>
      <c r="Q1753" s="304"/>
      <c r="U1753" s="304"/>
      <c r="W1753" s="305"/>
      <c r="X1753" s="305"/>
      <c r="Z1753" s="302"/>
    </row>
    <row r="1754" spans="1:26">
      <c r="A1754" s="304"/>
      <c r="M1754" s="304"/>
      <c r="Q1754" s="304"/>
      <c r="U1754" s="304"/>
      <c r="W1754" s="305"/>
      <c r="X1754" s="305"/>
      <c r="Z1754" s="302"/>
    </row>
    <row r="1755" spans="1:26">
      <c r="A1755" s="304"/>
      <c r="M1755" s="304"/>
      <c r="Q1755" s="304"/>
      <c r="U1755" s="304"/>
      <c r="W1755" s="305"/>
      <c r="X1755" s="305"/>
      <c r="Z1755" s="302"/>
    </row>
    <row r="1756" spans="1:26">
      <c r="A1756" s="304"/>
      <c r="M1756" s="304"/>
      <c r="Q1756" s="304"/>
      <c r="U1756" s="304"/>
      <c r="W1756" s="305"/>
      <c r="X1756" s="305"/>
      <c r="Z1756" s="302"/>
    </row>
    <row r="1757" spans="1:26">
      <c r="A1757" s="304"/>
      <c r="M1757" s="304"/>
      <c r="Q1757" s="304"/>
      <c r="U1757" s="304"/>
      <c r="W1757" s="305"/>
      <c r="X1757" s="305"/>
      <c r="Z1757" s="302"/>
    </row>
    <row r="1758" spans="1:26">
      <c r="A1758" s="304"/>
      <c r="M1758" s="304"/>
      <c r="Q1758" s="304"/>
      <c r="U1758" s="304"/>
      <c r="W1758" s="305"/>
      <c r="X1758" s="305"/>
      <c r="Z1758" s="302"/>
    </row>
    <row r="1759" spans="1:26">
      <c r="A1759" s="304"/>
      <c r="M1759" s="304"/>
      <c r="Q1759" s="304"/>
      <c r="U1759" s="304"/>
      <c r="W1759" s="305"/>
      <c r="X1759" s="305"/>
      <c r="Z1759" s="302"/>
    </row>
    <row r="1760" spans="1:26">
      <c r="A1760" s="304"/>
      <c r="M1760" s="304"/>
      <c r="Q1760" s="304"/>
      <c r="U1760" s="304"/>
      <c r="W1760" s="305"/>
      <c r="X1760" s="305"/>
      <c r="Z1760" s="302"/>
    </row>
    <row r="1761" spans="1:26">
      <c r="A1761" s="304"/>
      <c r="M1761" s="304"/>
      <c r="Q1761" s="304"/>
      <c r="U1761" s="304"/>
      <c r="W1761" s="305"/>
      <c r="X1761" s="305"/>
      <c r="Z1761" s="302"/>
    </row>
    <row r="1762" spans="1:26">
      <c r="A1762" s="304"/>
      <c r="M1762" s="304"/>
      <c r="Q1762" s="304"/>
      <c r="U1762" s="304"/>
      <c r="W1762" s="305"/>
      <c r="X1762" s="305"/>
      <c r="Z1762" s="302"/>
    </row>
    <row r="1763" spans="1:26">
      <c r="A1763" s="304"/>
      <c r="M1763" s="304"/>
      <c r="Q1763" s="304"/>
      <c r="U1763" s="304"/>
      <c r="W1763" s="305"/>
      <c r="X1763" s="305"/>
      <c r="Z1763" s="302"/>
    </row>
    <row r="1764" spans="1:26">
      <c r="A1764" s="304"/>
      <c r="M1764" s="304"/>
      <c r="Q1764" s="304"/>
      <c r="U1764" s="304"/>
      <c r="W1764" s="305"/>
      <c r="X1764" s="305"/>
      <c r="Z1764" s="302"/>
    </row>
    <row r="1765" spans="1:26">
      <c r="A1765" s="304"/>
      <c r="M1765" s="304"/>
      <c r="Q1765" s="304"/>
      <c r="U1765" s="304"/>
      <c r="W1765" s="305"/>
      <c r="X1765" s="305"/>
      <c r="Z1765" s="302"/>
    </row>
    <row r="1766" spans="1:26">
      <c r="A1766" s="304"/>
      <c r="M1766" s="304"/>
      <c r="Q1766" s="304"/>
      <c r="U1766" s="304"/>
      <c r="W1766" s="305"/>
      <c r="X1766" s="305"/>
      <c r="Z1766" s="302"/>
    </row>
    <row r="1767" spans="1:26">
      <c r="A1767" s="304"/>
      <c r="M1767" s="304"/>
      <c r="Q1767" s="304"/>
      <c r="U1767" s="304"/>
      <c r="W1767" s="305"/>
      <c r="X1767" s="305"/>
      <c r="Z1767" s="302"/>
    </row>
    <row r="1768" spans="1:26">
      <c r="A1768" s="304"/>
      <c r="M1768" s="304"/>
      <c r="Q1768" s="304"/>
      <c r="U1768" s="304"/>
      <c r="W1768" s="305"/>
      <c r="X1768" s="305"/>
      <c r="Z1768" s="302"/>
    </row>
    <row r="1769" spans="1:26">
      <c r="A1769" s="304"/>
      <c r="M1769" s="304"/>
      <c r="Q1769" s="304"/>
      <c r="U1769" s="304"/>
      <c r="W1769" s="305"/>
      <c r="X1769" s="305"/>
      <c r="Z1769" s="302"/>
    </row>
    <row r="1770" spans="1:26">
      <c r="A1770" s="304"/>
      <c r="M1770" s="304"/>
      <c r="Q1770" s="304"/>
      <c r="U1770" s="304"/>
      <c r="W1770" s="305"/>
      <c r="X1770" s="305"/>
      <c r="Z1770" s="302"/>
    </row>
    <row r="1771" spans="1:26">
      <c r="A1771" s="304"/>
      <c r="M1771" s="304"/>
      <c r="Q1771" s="304"/>
      <c r="U1771" s="304"/>
      <c r="W1771" s="305"/>
      <c r="X1771" s="305"/>
      <c r="Z1771" s="302"/>
    </row>
    <row r="1772" spans="1:26">
      <c r="A1772" s="304"/>
      <c r="M1772" s="304"/>
      <c r="Q1772" s="304"/>
      <c r="U1772" s="304"/>
      <c r="W1772" s="305"/>
      <c r="X1772" s="305"/>
      <c r="Z1772" s="302"/>
    </row>
    <row r="1773" spans="1:26">
      <c r="A1773" s="304"/>
      <c r="M1773" s="304"/>
      <c r="Q1773" s="304"/>
      <c r="U1773" s="304"/>
      <c r="W1773" s="305"/>
      <c r="X1773" s="305"/>
      <c r="Z1773" s="302"/>
    </row>
    <row r="1774" spans="1:26">
      <c r="A1774" s="304"/>
      <c r="M1774" s="304"/>
      <c r="Q1774" s="304"/>
      <c r="U1774" s="304"/>
      <c r="W1774" s="305"/>
      <c r="X1774" s="305"/>
      <c r="Z1774" s="302"/>
    </row>
    <row r="1775" spans="1:26">
      <c r="A1775" s="304"/>
      <c r="M1775" s="304"/>
      <c r="Q1775" s="304"/>
      <c r="U1775" s="304"/>
      <c r="W1775" s="305"/>
      <c r="X1775" s="305"/>
      <c r="Z1775" s="302"/>
    </row>
    <row r="1776" spans="1:26">
      <c r="A1776" s="304"/>
      <c r="M1776" s="304"/>
      <c r="Q1776" s="304"/>
      <c r="U1776" s="304"/>
      <c r="W1776" s="305"/>
      <c r="X1776" s="305"/>
      <c r="Z1776" s="302"/>
    </row>
    <row r="1777" spans="1:26">
      <c r="A1777" s="304"/>
      <c r="M1777" s="304"/>
      <c r="Q1777" s="304"/>
      <c r="U1777" s="304"/>
      <c r="W1777" s="305"/>
      <c r="X1777" s="305"/>
      <c r="Z1777" s="302"/>
    </row>
    <row r="1778" spans="1:26">
      <c r="A1778" s="304"/>
      <c r="M1778" s="304"/>
      <c r="Q1778" s="304"/>
      <c r="U1778" s="304"/>
      <c r="W1778" s="305"/>
      <c r="X1778" s="305"/>
      <c r="Z1778" s="302"/>
    </row>
    <row r="1779" spans="1:26">
      <c r="A1779" s="304"/>
      <c r="M1779" s="304"/>
      <c r="Q1779" s="304"/>
      <c r="U1779" s="304"/>
      <c r="W1779" s="305"/>
      <c r="X1779" s="305"/>
      <c r="Z1779" s="302"/>
    </row>
    <row r="1780" spans="1:26">
      <c r="A1780" s="304"/>
      <c r="M1780" s="304"/>
      <c r="Q1780" s="304"/>
      <c r="U1780" s="304"/>
      <c r="W1780" s="305"/>
      <c r="X1780" s="305"/>
      <c r="Z1780" s="302"/>
    </row>
    <row r="1781" spans="1:26">
      <c r="A1781" s="304"/>
      <c r="M1781" s="304"/>
      <c r="Q1781" s="304"/>
      <c r="U1781" s="304"/>
      <c r="W1781" s="305"/>
      <c r="X1781" s="305"/>
      <c r="Z1781" s="302"/>
    </row>
    <row r="1782" spans="1:26">
      <c r="A1782" s="304"/>
      <c r="M1782" s="304"/>
      <c r="Q1782" s="304"/>
      <c r="U1782" s="304"/>
      <c r="W1782" s="305"/>
      <c r="X1782" s="305"/>
      <c r="Z1782" s="302"/>
    </row>
    <row r="1783" spans="1:26">
      <c r="A1783" s="304"/>
      <c r="M1783" s="304"/>
      <c r="Q1783" s="304"/>
      <c r="U1783" s="304"/>
      <c r="W1783" s="305"/>
      <c r="X1783" s="305"/>
      <c r="Z1783" s="302"/>
    </row>
    <row r="1784" spans="1:26">
      <c r="A1784" s="304"/>
      <c r="M1784" s="304"/>
      <c r="Q1784" s="304"/>
      <c r="U1784" s="304"/>
      <c r="W1784" s="305"/>
      <c r="X1784" s="305"/>
      <c r="Z1784" s="302"/>
    </row>
    <row r="1785" spans="1:26">
      <c r="A1785" s="304"/>
      <c r="M1785" s="304"/>
      <c r="Q1785" s="304"/>
      <c r="U1785" s="304"/>
      <c r="W1785" s="305"/>
      <c r="X1785" s="305"/>
      <c r="Z1785" s="302"/>
    </row>
    <row r="1786" spans="1:26">
      <c r="A1786" s="304"/>
      <c r="M1786" s="304"/>
      <c r="Q1786" s="304"/>
      <c r="U1786" s="304"/>
      <c r="W1786" s="305"/>
      <c r="X1786" s="305"/>
      <c r="Z1786" s="302"/>
    </row>
    <row r="1787" spans="1:26">
      <c r="A1787" s="304"/>
      <c r="M1787" s="304"/>
      <c r="Q1787" s="304"/>
      <c r="U1787" s="304"/>
      <c r="W1787" s="305"/>
      <c r="X1787" s="305"/>
      <c r="Z1787" s="302"/>
    </row>
    <row r="1788" spans="1:26">
      <c r="A1788" s="304"/>
      <c r="M1788" s="304"/>
      <c r="Q1788" s="304"/>
      <c r="U1788" s="304"/>
      <c r="W1788" s="305"/>
      <c r="X1788" s="305"/>
      <c r="Z1788" s="302"/>
    </row>
    <row r="1789" spans="1:26">
      <c r="A1789" s="304"/>
      <c r="M1789" s="304"/>
      <c r="Q1789" s="304"/>
      <c r="U1789" s="304"/>
      <c r="W1789" s="305"/>
      <c r="X1789" s="305"/>
      <c r="Z1789" s="302"/>
    </row>
    <row r="1790" spans="1:26">
      <c r="A1790" s="304"/>
      <c r="M1790" s="304"/>
      <c r="Q1790" s="304"/>
      <c r="U1790" s="304"/>
      <c r="W1790" s="305"/>
      <c r="X1790" s="305"/>
      <c r="Z1790" s="302"/>
    </row>
    <row r="1791" spans="1:26">
      <c r="A1791" s="304"/>
      <c r="M1791" s="304"/>
      <c r="Q1791" s="304"/>
      <c r="U1791" s="304"/>
      <c r="W1791" s="305"/>
      <c r="X1791" s="305"/>
      <c r="Z1791" s="302"/>
    </row>
    <row r="1792" spans="1:26">
      <c r="A1792" s="304"/>
      <c r="M1792" s="304"/>
      <c r="Q1792" s="304"/>
      <c r="U1792" s="304"/>
      <c r="W1792" s="305"/>
      <c r="X1792" s="305"/>
      <c r="Z1792" s="302"/>
    </row>
    <row r="1793" spans="1:26">
      <c r="A1793" s="304"/>
      <c r="M1793" s="304"/>
      <c r="Q1793" s="304"/>
      <c r="U1793" s="304"/>
      <c r="W1793" s="305"/>
      <c r="X1793" s="305"/>
      <c r="Z1793" s="302"/>
    </row>
    <row r="1794" spans="1:26">
      <c r="A1794" s="304"/>
      <c r="M1794" s="304"/>
      <c r="Q1794" s="304"/>
      <c r="U1794" s="304"/>
      <c r="W1794" s="305"/>
      <c r="X1794" s="305"/>
      <c r="Z1794" s="302"/>
    </row>
    <row r="1795" spans="1:26">
      <c r="A1795" s="304"/>
      <c r="M1795" s="304"/>
      <c r="Q1795" s="304"/>
      <c r="U1795" s="304"/>
      <c r="W1795" s="305"/>
      <c r="X1795" s="305"/>
      <c r="Z1795" s="302"/>
    </row>
    <row r="1796" spans="1:26">
      <c r="A1796" s="304"/>
      <c r="M1796" s="304"/>
      <c r="Q1796" s="304"/>
      <c r="U1796" s="304"/>
      <c r="W1796" s="305"/>
      <c r="X1796" s="305"/>
      <c r="Z1796" s="302"/>
    </row>
    <row r="1797" spans="1:26">
      <c r="A1797" s="304"/>
      <c r="M1797" s="304"/>
      <c r="Q1797" s="304"/>
      <c r="U1797" s="304"/>
      <c r="W1797" s="305"/>
      <c r="X1797" s="305"/>
      <c r="Z1797" s="302"/>
    </row>
    <row r="1798" spans="1:26">
      <c r="A1798" s="304"/>
      <c r="M1798" s="304"/>
      <c r="Q1798" s="304"/>
      <c r="U1798" s="304"/>
      <c r="W1798" s="305"/>
      <c r="X1798" s="305"/>
      <c r="Z1798" s="302"/>
    </row>
    <row r="1799" spans="1:26">
      <c r="A1799" s="304"/>
      <c r="M1799" s="304"/>
      <c r="Q1799" s="304"/>
      <c r="U1799" s="304"/>
      <c r="W1799" s="305"/>
      <c r="X1799" s="305"/>
      <c r="Z1799" s="302"/>
    </row>
    <row r="1800" spans="1:26">
      <c r="A1800" s="304"/>
      <c r="M1800" s="304"/>
      <c r="Q1800" s="304"/>
      <c r="U1800" s="304"/>
      <c r="W1800" s="305"/>
      <c r="X1800" s="305"/>
      <c r="Z1800" s="302"/>
    </row>
    <row r="1801" spans="1:26">
      <c r="A1801" s="304"/>
      <c r="M1801" s="304"/>
      <c r="Q1801" s="304"/>
      <c r="U1801" s="304"/>
      <c r="W1801" s="305"/>
      <c r="X1801" s="305"/>
      <c r="Z1801" s="302"/>
    </row>
    <row r="1802" spans="1:26">
      <c r="A1802" s="304"/>
      <c r="M1802" s="304"/>
      <c r="Q1802" s="304"/>
      <c r="U1802" s="304"/>
      <c r="W1802" s="305"/>
      <c r="X1802" s="305"/>
      <c r="Z1802" s="302"/>
    </row>
    <row r="1803" spans="1:26">
      <c r="A1803" s="304"/>
      <c r="M1803" s="304"/>
      <c r="Q1803" s="304"/>
      <c r="U1803" s="304"/>
      <c r="W1803" s="305"/>
      <c r="X1803" s="305"/>
      <c r="Z1803" s="302"/>
    </row>
    <row r="1804" spans="1:26">
      <c r="A1804" s="304"/>
      <c r="M1804" s="304"/>
      <c r="Q1804" s="304"/>
      <c r="U1804" s="304"/>
      <c r="W1804" s="305"/>
      <c r="X1804" s="305"/>
      <c r="Z1804" s="302"/>
    </row>
    <row r="1805" spans="1:26">
      <c r="A1805" s="304"/>
      <c r="M1805" s="304"/>
      <c r="Q1805" s="304"/>
      <c r="U1805" s="304"/>
      <c r="W1805" s="305"/>
      <c r="X1805" s="305"/>
      <c r="Z1805" s="302"/>
    </row>
    <row r="1806" spans="1:26">
      <c r="A1806" s="304"/>
      <c r="M1806" s="304"/>
      <c r="Q1806" s="304"/>
      <c r="U1806" s="304"/>
      <c r="W1806" s="305"/>
      <c r="X1806" s="305"/>
      <c r="Z1806" s="302"/>
    </row>
    <row r="1807" spans="1:26">
      <c r="A1807" s="304"/>
      <c r="M1807" s="304"/>
      <c r="Q1807" s="304"/>
      <c r="U1807" s="304"/>
      <c r="W1807" s="305"/>
      <c r="X1807" s="305"/>
      <c r="Z1807" s="302"/>
    </row>
    <row r="1808" spans="1:26">
      <c r="A1808" s="304"/>
      <c r="M1808" s="304"/>
      <c r="Q1808" s="304"/>
      <c r="U1808" s="304"/>
      <c r="W1808" s="305"/>
      <c r="X1808" s="305"/>
      <c r="Z1808" s="302"/>
    </row>
    <row r="1809" spans="1:26">
      <c r="A1809" s="304"/>
      <c r="M1809" s="304"/>
      <c r="Q1809" s="304"/>
      <c r="U1809" s="304"/>
      <c r="W1809" s="305"/>
      <c r="X1809" s="305"/>
      <c r="Z1809" s="302"/>
    </row>
    <row r="1810" spans="1:26">
      <c r="A1810" s="304"/>
      <c r="M1810" s="304"/>
      <c r="Q1810" s="304"/>
      <c r="U1810" s="304"/>
      <c r="W1810" s="305"/>
      <c r="X1810" s="305"/>
      <c r="Z1810" s="302"/>
    </row>
    <row r="1811" spans="1:26">
      <c r="A1811" s="304"/>
      <c r="M1811" s="304"/>
      <c r="Q1811" s="304"/>
      <c r="U1811" s="304"/>
      <c r="W1811" s="305"/>
      <c r="X1811" s="305"/>
      <c r="Z1811" s="302"/>
    </row>
    <row r="1812" spans="1:26">
      <c r="A1812" s="304"/>
      <c r="M1812" s="304"/>
      <c r="Q1812" s="304"/>
      <c r="U1812" s="304"/>
      <c r="W1812" s="305"/>
      <c r="X1812" s="305"/>
      <c r="Z1812" s="302"/>
    </row>
    <row r="1813" spans="1:26">
      <c r="A1813" s="304"/>
      <c r="M1813" s="304"/>
      <c r="Q1813" s="304"/>
      <c r="U1813" s="304"/>
      <c r="W1813" s="305"/>
      <c r="X1813" s="305"/>
      <c r="Z1813" s="302"/>
    </row>
    <row r="1814" spans="1:26">
      <c r="A1814" s="304"/>
      <c r="M1814" s="304"/>
      <c r="Q1814" s="304"/>
      <c r="U1814" s="304"/>
      <c r="W1814" s="305"/>
      <c r="X1814" s="305"/>
      <c r="Z1814" s="302"/>
    </row>
    <row r="1815" spans="1:26">
      <c r="A1815" s="304"/>
      <c r="M1815" s="304"/>
      <c r="Q1815" s="304"/>
      <c r="U1815" s="304"/>
      <c r="W1815" s="305"/>
      <c r="X1815" s="305"/>
      <c r="Z1815" s="302"/>
    </row>
    <row r="1816" spans="1:26">
      <c r="A1816" s="304"/>
      <c r="M1816" s="304"/>
      <c r="Q1816" s="304"/>
      <c r="U1816" s="304"/>
      <c r="W1816" s="305"/>
      <c r="X1816" s="305"/>
      <c r="Z1816" s="302"/>
    </row>
    <row r="1817" spans="1:26">
      <c r="A1817" s="304"/>
      <c r="M1817" s="304"/>
      <c r="Q1817" s="304"/>
      <c r="U1817" s="304"/>
      <c r="W1817" s="305"/>
      <c r="X1817" s="305"/>
      <c r="Z1817" s="302"/>
    </row>
    <row r="1818" spans="1:26">
      <c r="A1818" s="304"/>
      <c r="M1818" s="304"/>
      <c r="Q1818" s="304"/>
      <c r="U1818" s="304"/>
      <c r="W1818" s="305"/>
      <c r="X1818" s="305"/>
      <c r="Z1818" s="302"/>
    </row>
    <row r="1819" spans="1:26">
      <c r="A1819" s="304"/>
      <c r="M1819" s="304"/>
      <c r="Q1819" s="304"/>
      <c r="U1819" s="304"/>
      <c r="W1819" s="305"/>
      <c r="X1819" s="305"/>
      <c r="Z1819" s="302"/>
    </row>
    <row r="1820" spans="1:26">
      <c r="A1820" s="304"/>
      <c r="M1820" s="304"/>
      <c r="Q1820" s="304"/>
      <c r="U1820" s="304"/>
      <c r="W1820" s="305"/>
      <c r="X1820" s="305"/>
      <c r="Z1820" s="302"/>
    </row>
    <row r="1821" spans="1:26">
      <c r="A1821" s="304"/>
      <c r="M1821" s="304"/>
      <c r="Q1821" s="304"/>
      <c r="U1821" s="304"/>
      <c r="W1821" s="305"/>
      <c r="X1821" s="305"/>
      <c r="Z1821" s="302"/>
    </row>
    <row r="1822" spans="1:26">
      <c r="A1822" s="304"/>
      <c r="M1822" s="304"/>
      <c r="Q1822" s="304"/>
      <c r="U1822" s="304"/>
      <c r="W1822" s="305"/>
      <c r="X1822" s="305"/>
      <c r="Z1822" s="302"/>
    </row>
    <row r="1823" spans="1:26">
      <c r="A1823" s="304"/>
      <c r="M1823" s="304"/>
      <c r="Q1823" s="304"/>
      <c r="U1823" s="304"/>
      <c r="W1823" s="305"/>
      <c r="X1823" s="305"/>
      <c r="Z1823" s="302"/>
    </row>
    <row r="1824" spans="1:26">
      <c r="A1824" s="304"/>
      <c r="M1824" s="304"/>
      <c r="Q1824" s="304"/>
      <c r="U1824" s="304"/>
      <c r="W1824" s="305"/>
      <c r="X1824" s="305"/>
      <c r="Z1824" s="302"/>
    </row>
    <row r="1825" spans="1:26">
      <c r="A1825" s="304"/>
      <c r="M1825" s="304"/>
      <c r="Q1825" s="304"/>
      <c r="U1825" s="304"/>
      <c r="W1825" s="305"/>
      <c r="X1825" s="305"/>
      <c r="Z1825" s="302"/>
    </row>
    <row r="1826" spans="1:26">
      <c r="A1826" s="304"/>
      <c r="M1826" s="304"/>
      <c r="Q1826" s="304"/>
      <c r="U1826" s="304"/>
      <c r="W1826" s="305"/>
      <c r="X1826" s="305"/>
      <c r="Z1826" s="302"/>
    </row>
    <row r="1827" spans="1:26">
      <c r="A1827" s="304"/>
      <c r="M1827" s="304"/>
      <c r="Q1827" s="304"/>
      <c r="U1827" s="304"/>
      <c r="W1827" s="305"/>
      <c r="X1827" s="305"/>
      <c r="Z1827" s="302"/>
    </row>
    <row r="1828" spans="1:26">
      <c r="A1828" s="304"/>
      <c r="M1828" s="304"/>
      <c r="Q1828" s="304"/>
      <c r="U1828" s="304"/>
      <c r="W1828" s="305"/>
      <c r="X1828" s="305"/>
      <c r="Z1828" s="302"/>
    </row>
    <row r="1829" spans="1:26">
      <c r="A1829" s="304"/>
      <c r="M1829" s="304"/>
      <c r="Q1829" s="304"/>
      <c r="U1829" s="304"/>
      <c r="W1829" s="305"/>
      <c r="X1829" s="305"/>
      <c r="Z1829" s="302"/>
    </row>
    <row r="1830" spans="1:26">
      <c r="A1830" s="304"/>
      <c r="M1830" s="304"/>
      <c r="Q1830" s="304"/>
      <c r="U1830" s="304"/>
      <c r="W1830" s="305"/>
      <c r="X1830" s="305"/>
      <c r="Z1830" s="302"/>
    </row>
    <row r="1831" spans="1:26">
      <c r="A1831" s="304"/>
      <c r="M1831" s="304"/>
      <c r="Q1831" s="304"/>
      <c r="U1831" s="304"/>
      <c r="W1831" s="305"/>
      <c r="X1831" s="305"/>
      <c r="Z1831" s="302"/>
    </row>
    <row r="1832" spans="1:26">
      <c r="A1832" s="304"/>
      <c r="M1832" s="304"/>
      <c r="Q1832" s="304"/>
      <c r="U1832" s="304"/>
      <c r="W1832" s="305"/>
      <c r="X1832" s="305"/>
      <c r="Z1832" s="302"/>
    </row>
    <row r="1833" spans="1:26">
      <c r="A1833" s="304"/>
      <c r="M1833" s="304"/>
      <c r="Q1833" s="304"/>
      <c r="U1833" s="304"/>
      <c r="W1833" s="305"/>
      <c r="X1833" s="305"/>
      <c r="Z1833" s="302"/>
    </row>
    <row r="1834" spans="1:26">
      <c r="A1834" s="304"/>
      <c r="M1834" s="304"/>
      <c r="Q1834" s="304"/>
      <c r="U1834" s="304"/>
      <c r="W1834" s="305"/>
      <c r="X1834" s="305"/>
      <c r="Z1834" s="302"/>
    </row>
    <row r="1835" spans="1:26">
      <c r="A1835" s="304"/>
      <c r="M1835" s="304"/>
      <c r="Q1835" s="304"/>
      <c r="U1835" s="304"/>
      <c r="W1835" s="305"/>
      <c r="X1835" s="305"/>
      <c r="Z1835" s="302"/>
    </row>
    <row r="1836" spans="1:26">
      <c r="A1836" s="304"/>
      <c r="M1836" s="304"/>
      <c r="Q1836" s="304"/>
      <c r="U1836" s="304"/>
      <c r="W1836" s="305"/>
      <c r="X1836" s="305"/>
      <c r="Z1836" s="302"/>
    </row>
    <row r="1837" spans="1:26">
      <c r="A1837" s="304"/>
      <c r="M1837" s="304"/>
      <c r="Q1837" s="304"/>
      <c r="U1837" s="304"/>
      <c r="W1837" s="305"/>
      <c r="X1837" s="305"/>
      <c r="Z1837" s="302"/>
    </row>
    <row r="1838" spans="1:26">
      <c r="A1838" s="304"/>
      <c r="M1838" s="304"/>
      <c r="Q1838" s="304"/>
      <c r="U1838" s="304"/>
      <c r="W1838" s="305"/>
      <c r="X1838" s="305"/>
      <c r="Z1838" s="302"/>
    </row>
    <row r="1839" spans="1:26">
      <c r="A1839" s="304"/>
      <c r="M1839" s="304"/>
      <c r="Q1839" s="304"/>
      <c r="U1839" s="304"/>
      <c r="W1839" s="305"/>
      <c r="X1839" s="305"/>
      <c r="Z1839" s="302"/>
    </row>
    <row r="1840" spans="1:26">
      <c r="A1840" s="304"/>
      <c r="M1840" s="304"/>
      <c r="Q1840" s="304"/>
      <c r="U1840" s="304"/>
      <c r="W1840" s="305"/>
      <c r="X1840" s="305"/>
      <c r="Z1840" s="302"/>
    </row>
    <row r="1841" spans="1:26">
      <c r="A1841" s="304"/>
      <c r="M1841" s="304"/>
      <c r="Q1841" s="304"/>
      <c r="U1841" s="304"/>
      <c r="W1841" s="305"/>
      <c r="X1841" s="305"/>
      <c r="Z1841" s="302"/>
    </row>
    <row r="1842" spans="1:26">
      <c r="A1842" s="304"/>
      <c r="M1842" s="304"/>
      <c r="Q1842" s="304"/>
      <c r="U1842" s="304"/>
      <c r="W1842" s="305"/>
      <c r="X1842" s="305"/>
      <c r="Z1842" s="302"/>
    </row>
    <row r="1843" spans="1:26">
      <c r="A1843" s="304"/>
      <c r="M1843" s="304"/>
      <c r="Q1843" s="304"/>
      <c r="U1843" s="304"/>
      <c r="W1843" s="305"/>
      <c r="X1843" s="305"/>
      <c r="Z1843" s="302"/>
    </row>
    <row r="1844" spans="1:26">
      <c r="A1844" s="304"/>
      <c r="M1844" s="304"/>
      <c r="Q1844" s="304"/>
      <c r="U1844" s="304"/>
      <c r="W1844" s="305"/>
      <c r="X1844" s="305"/>
      <c r="Z1844" s="302"/>
    </row>
    <row r="1845" spans="1:26">
      <c r="A1845" s="304"/>
      <c r="M1845" s="304"/>
      <c r="Q1845" s="304"/>
      <c r="U1845" s="304"/>
      <c r="W1845" s="305"/>
      <c r="X1845" s="305"/>
      <c r="Z1845" s="302"/>
    </row>
    <row r="1846" spans="1:26">
      <c r="A1846" s="304"/>
      <c r="M1846" s="304"/>
      <c r="Q1846" s="304"/>
      <c r="U1846" s="304"/>
      <c r="W1846" s="305"/>
      <c r="X1846" s="305"/>
      <c r="Z1846" s="302"/>
    </row>
    <row r="1847" spans="1:26">
      <c r="A1847" s="304"/>
      <c r="M1847" s="304"/>
      <c r="Q1847" s="304"/>
      <c r="U1847" s="304"/>
      <c r="W1847" s="305"/>
      <c r="X1847" s="305"/>
      <c r="Z1847" s="302"/>
    </row>
    <row r="1848" spans="1:26">
      <c r="A1848" s="304"/>
      <c r="M1848" s="304"/>
      <c r="Q1848" s="304"/>
      <c r="U1848" s="304"/>
      <c r="W1848" s="305"/>
      <c r="X1848" s="305"/>
      <c r="Z1848" s="302"/>
    </row>
    <row r="1849" spans="1:26">
      <c r="A1849" s="304"/>
      <c r="M1849" s="304"/>
      <c r="Q1849" s="304"/>
      <c r="U1849" s="304"/>
      <c r="W1849" s="305"/>
      <c r="X1849" s="305"/>
      <c r="Z1849" s="302"/>
    </row>
    <row r="1850" spans="1:26">
      <c r="A1850" s="304"/>
      <c r="M1850" s="304"/>
      <c r="Q1850" s="304"/>
      <c r="U1850" s="304"/>
      <c r="W1850" s="305"/>
      <c r="X1850" s="305"/>
      <c r="Z1850" s="302"/>
    </row>
    <row r="1851" spans="1:26">
      <c r="A1851" s="304"/>
      <c r="M1851" s="304"/>
      <c r="Q1851" s="304"/>
      <c r="U1851" s="304"/>
      <c r="W1851" s="305"/>
      <c r="X1851" s="305"/>
      <c r="Z1851" s="302"/>
    </row>
    <row r="1852" spans="1:26">
      <c r="A1852" s="304"/>
      <c r="M1852" s="304"/>
      <c r="Q1852" s="304"/>
      <c r="U1852" s="304"/>
      <c r="W1852" s="305"/>
      <c r="X1852" s="305"/>
      <c r="Z1852" s="302"/>
    </row>
    <row r="1853" spans="1:26">
      <c r="A1853" s="304"/>
      <c r="M1853" s="304"/>
      <c r="Q1853" s="304"/>
      <c r="U1853" s="304"/>
      <c r="W1853" s="305"/>
      <c r="X1853" s="305"/>
      <c r="Z1853" s="302"/>
    </row>
    <row r="1854" spans="1:26">
      <c r="A1854" s="304"/>
      <c r="M1854" s="304"/>
      <c r="Q1854" s="304"/>
      <c r="U1854" s="304"/>
      <c r="W1854" s="305"/>
      <c r="X1854" s="305"/>
      <c r="Z1854" s="302"/>
    </row>
    <row r="1855" spans="1:26">
      <c r="A1855" s="304"/>
      <c r="M1855" s="304"/>
      <c r="Q1855" s="304"/>
      <c r="U1855" s="304"/>
      <c r="W1855" s="305"/>
      <c r="X1855" s="305"/>
      <c r="Z1855" s="302"/>
    </row>
    <row r="1856" spans="1:26">
      <c r="A1856" s="304"/>
      <c r="M1856" s="304"/>
      <c r="Q1856" s="304"/>
      <c r="U1856" s="304"/>
      <c r="W1856" s="305"/>
      <c r="X1856" s="305"/>
      <c r="Z1856" s="302"/>
    </row>
    <row r="1857" spans="1:26">
      <c r="A1857" s="304"/>
      <c r="M1857" s="304"/>
      <c r="Q1857" s="304"/>
      <c r="U1857" s="304"/>
      <c r="W1857" s="305"/>
      <c r="X1857" s="305"/>
      <c r="Z1857" s="302"/>
    </row>
    <row r="1858" spans="1:26">
      <c r="A1858" s="304"/>
      <c r="M1858" s="304"/>
      <c r="Q1858" s="304"/>
      <c r="U1858" s="304"/>
      <c r="W1858" s="305"/>
      <c r="X1858" s="305"/>
      <c r="Z1858" s="302"/>
    </row>
    <row r="1859" spans="1:26">
      <c r="A1859" s="304"/>
      <c r="M1859" s="304"/>
      <c r="Q1859" s="304"/>
      <c r="U1859" s="304"/>
      <c r="W1859" s="305"/>
      <c r="X1859" s="305"/>
      <c r="Z1859" s="302"/>
    </row>
    <row r="1860" spans="1:26">
      <c r="A1860" s="304"/>
      <c r="M1860" s="304"/>
      <c r="Q1860" s="304"/>
      <c r="U1860" s="304"/>
      <c r="W1860" s="305"/>
      <c r="X1860" s="305"/>
      <c r="Z1860" s="302"/>
    </row>
    <row r="1861" spans="1:26">
      <c r="A1861" s="304"/>
      <c r="M1861" s="304"/>
      <c r="Q1861" s="304"/>
      <c r="U1861" s="304"/>
      <c r="W1861" s="305"/>
      <c r="X1861" s="305"/>
      <c r="Z1861" s="302"/>
    </row>
    <row r="1862" spans="1:26">
      <c r="A1862" s="304"/>
      <c r="M1862" s="304"/>
      <c r="Q1862" s="304"/>
      <c r="U1862" s="304"/>
      <c r="W1862" s="305"/>
      <c r="X1862" s="305"/>
      <c r="Z1862" s="302"/>
    </row>
    <row r="1863" spans="1:26">
      <c r="A1863" s="304"/>
      <c r="M1863" s="304"/>
      <c r="Q1863" s="304"/>
      <c r="U1863" s="304"/>
      <c r="W1863" s="305"/>
      <c r="X1863" s="305"/>
      <c r="Z1863" s="302"/>
    </row>
    <row r="1864" spans="1:26">
      <c r="A1864" s="304"/>
      <c r="M1864" s="304"/>
      <c r="Q1864" s="304"/>
      <c r="U1864" s="304"/>
      <c r="W1864" s="305"/>
      <c r="X1864" s="305"/>
      <c r="Z1864" s="302"/>
    </row>
    <row r="1865" spans="1:26">
      <c r="A1865" s="304"/>
      <c r="M1865" s="304"/>
      <c r="Q1865" s="304"/>
      <c r="U1865" s="304"/>
      <c r="W1865" s="305"/>
      <c r="X1865" s="305"/>
      <c r="Z1865" s="302"/>
    </row>
    <row r="1866" spans="1:26">
      <c r="A1866" s="304"/>
      <c r="M1866" s="304"/>
      <c r="Q1866" s="304"/>
      <c r="U1866" s="304"/>
      <c r="W1866" s="305"/>
      <c r="X1866" s="305"/>
      <c r="Z1866" s="302"/>
    </row>
    <row r="1867" spans="1:26">
      <c r="A1867" s="304"/>
      <c r="M1867" s="304"/>
      <c r="Q1867" s="304"/>
      <c r="U1867" s="304"/>
      <c r="W1867" s="305"/>
      <c r="X1867" s="305"/>
      <c r="Z1867" s="302"/>
    </row>
    <row r="1868" spans="1:26">
      <c r="A1868" s="304"/>
      <c r="M1868" s="304"/>
      <c r="Q1868" s="304"/>
      <c r="U1868" s="304"/>
      <c r="W1868" s="305"/>
      <c r="X1868" s="305"/>
      <c r="Z1868" s="302"/>
    </row>
    <row r="1869" spans="1:26">
      <c r="A1869" s="304"/>
      <c r="M1869" s="304"/>
      <c r="Q1869" s="304"/>
      <c r="U1869" s="304"/>
      <c r="W1869" s="305"/>
      <c r="X1869" s="305"/>
      <c r="Z1869" s="302"/>
    </row>
    <row r="1870" spans="1:26">
      <c r="A1870" s="304"/>
      <c r="M1870" s="304"/>
      <c r="Q1870" s="304"/>
      <c r="U1870" s="304"/>
      <c r="W1870" s="305"/>
      <c r="X1870" s="305"/>
      <c r="Z1870" s="302"/>
    </row>
    <row r="1871" spans="1:26">
      <c r="A1871" s="304"/>
      <c r="M1871" s="304"/>
      <c r="Q1871" s="304"/>
      <c r="U1871" s="304"/>
      <c r="W1871" s="305"/>
      <c r="X1871" s="305"/>
      <c r="Z1871" s="302"/>
    </row>
    <row r="1872" spans="1:26">
      <c r="A1872" s="304"/>
      <c r="M1872" s="304"/>
      <c r="Q1872" s="304"/>
      <c r="U1872" s="304"/>
      <c r="W1872" s="305"/>
      <c r="X1872" s="305"/>
      <c r="Z1872" s="302"/>
    </row>
    <row r="1873" spans="1:26">
      <c r="A1873" s="304"/>
      <c r="M1873" s="304"/>
      <c r="Q1873" s="304"/>
      <c r="U1873" s="304"/>
      <c r="W1873" s="305"/>
      <c r="X1873" s="305"/>
      <c r="Z1873" s="302"/>
    </row>
    <row r="1874" spans="1:26">
      <c r="A1874" s="304"/>
      <c r="M1874" s="304"/>
      <c r="Q1874" s="304"/>
      <c r="U1874" s="304"/>
      <c r="W1874" s="305"/>
      <c r="X1874" s="305"/>
      <c r="Z1874" s="302"/>
    </row>
    <row r="1875" spans="1:26">
      <c r="A1875" s="304"/>
      <c r="M1875" s="304"/>
      <c r="Q1875" s="304"/>
      <c r="U1875" s="304"/>
      <c r="W1875" s="305"/>
      <c r="X1875" s="305"/>
      <c r="Z1875" s="302"/>
    </row>
    <row r="1876" spans="1:26">
      <c r="A1876" s="304"/>
      <c r="M1876" s="304"/>
      <c r="Q1876" s="304"/>
      <c r="U1876" s="304"/>
      <c r="W1876" s="305"/>
      <c r="X1876" s="305"/>
      <c r="Z1876" s="302"/>
    </row>
    <row r="1877" spans="1:26">
      <c r="A1877" s="304"/>
      <c r="M1877" s="304"/>
      <c r="Q1877" s="304"/>
      <c r="U1877" s="304"/>
      <c r="W1877" s="305"/>
      <c r="X1877" s="305"/>
      <c r="Z1877" s="302"/>
    </row>
    <row r="1878" spans="1:26">
      <c r="A1878" s="304"/>
      <c r="M1878" s="304"/>
      <c r="Q1878" s="304"/>
      <c r="U1878" s="304"/>
      <c r="W1878" s="305"/>
      <c r="X1878" s="305"/>
      <c r="Z1878" s="302"/>
    </row>
    <row r="1879" spans="1:26">
      <c r="A1879" s="304"/>
      <c r="M1879" s="304"/>
      <c r="Q1879" s="304"/>
      <c r="U1879" s="304"/>
      <c r="W1879" s="305"/>
      <c r="X1879" s="305"/>
      <c r="Z1879" s="302"/>
    </row>
    <row r="1880" spans="1:26">
      <c r="A1880" s="304"/>
      <c r="M1880" s="304"/>
      <c r="Q1880" s="304"/>
      <c r="U1880" s="304"/>
      <c r="W1880" s="305"/>
      <c r="X1880" s="305"/>
      <c r="Z1880" s="302"/>
    </row>
    <row r="1881" spans="1:26">
      <c r="A1881" s="304"/>
      <c r="M1881" s="304"/>
      <c r="Q1881" s="304"/>
      <c r="U1881" s="304"/>
      <c r="W1881" s="305"/>
      <c r="X1881" s="305"/>
      <c r="Z1881" s="302"/>
    </row>
    <row r="1882" spans="1:26">
      <c r="A1882" s="304"/>
      <c r="M1882" s="304"/>
      <c r="Q1882" s="304"/>
      <c r="U1882" s="304"/>
      <c r="W1882" s="305"/>
      <c r="X1882" s="305"/>
      <c r="Z1882" s="302"/>
    </row>
    <row r="1883" spans="1:26">
      <c r="A1883" s="304"/>
      <c r="M1883" s="304"/>
      <c r="Q1883" s="304"/>
      <c r="U1883" s="304"/>
      <c r="W1883" s="305"/>
      <c r="X1883" s="305"/>
      <c r="Z1883" s="302"/>
    </row>
    <row r="1884" spans="1:26">
      <c r="A1884" s="304"/>
      <c r="M1884" s="304"/>
      <c r="Q1884" s="304"/>
      <c r="U1884" s="304"/>
      <c r="W1884" s="305"/>
      <c r="X1884" s="305"/>
      <c r="Z1884" s="302"/>
    </row>
    <row r="1885" spans="1:26">
      <c r="A1885" s="304"/>
      <c r="M1885" s="304"/>
      <c r="Q1885" s="304"/>
      <c r="U1885" s="304"/>
      <c r="W1885" s="305"/>
      <c r="X1885" s="305"/>
      <c r="Z1885" s="302"/>
    </row>
    <row r="1886" spans="1:26">
      <c r="A1886" s="304"/>
      <c r="M1886" s="304"/>
      <c r="Q1886" s="304"/>
      <c r="U1886" s="304"/>
      <c r="W1886" s="305"/>
      <c r="X1886" s="305"/>
      <c r="Z1886" s="302"/>
    </row>
    <row r="1887" spans="1:26">
      <c r="A1887" s="304"/>
      <c r="M1887" s="304"/>
      <c r="Q1887" s="304"/>
      <c r="U1887" s="304"/>
      <c r="W1887" s="305"/>
      <c r="X1887" s="305"/>
      <c r="Z1887" s="302"/>
    </row>
    <row r="1888" spans="1:26">
      <c r="A1888" s="304"/>
      <c r="M1888" s="304"/>
      <c r="Q1888" s="304"/>
      <c r="U1888" s="304"/>
      <c r="W1888" s="305"/>
      <c r="X1888" s="305"/>
      <c r="Z1888" s="302"/>
    </row>
    <row r="1889" spans="1:26">
      <c r="A1889" s="304"/>
      <c r="M1889" s="304"/>
      <c r="Q1889" s="304"/>
      <c r="U1889" s="304"/>
      <c r="W1889" s="305"/>
      <c r="X1889" s="305"/>
      <c r="Z1889" s="302"/>
    </row>
    <row r="1890" spans="1:26">
      <c r="A1890" s="304"/>
      <c r="M1890" s="304"/>
      <c r="Q1890" s="304"/>
      <c r="U1890" s="304"/>
      <c r="W1890" s="305"/>
      <c r="X1890" s="305"/>
      <c r="Z1890" s="302"/>
    </row>
    <row r="1891" spans="1:26">
      <c r="A1891" s="304"/>
      <c r="M1891" s="304"/>
      <c r="Q1891" s="304"/>
      <c r="U1891" s="304"/>
      <c r="W1891" s="305"/>
      <c r="X1891" s="305"/>
      <c r="Z1891" s="302"/>
    </row>
    <row r="1892" spans="1:26">
      <c r="A1892" s="304"/>
      <c r="M1892" s="304"/>
      <c r="Q1892" s="304"/>
      <c r="U1892" s="304"/>
      <c r="W1892" s="305"/>
      <c r="X1892" s="305"/>
      <c r="Z1892" s="302"/>
    </row>
    <row r="1893" spans="1:26">
      <c r="A1893" s="304"/>
      <c r="M1893" s="304"/>
      <c r="Q1893" s="304"/>
      <c r="U1893" s="304"/>
      <c r="W1893" s="305"/>
      <c r="X1893" s="305"/>
      <c r="Z1893" s="302"/>
    </row>
    <row r="1894" spans="1:26">
      <c r="A1894" s="304"/>
      <c r="M1894" s="304"/>
      <c r="Q1894" s="304"/>
      <c r="U1894" s="304"/>
      <c r="W1894" s="305"/>
      <c r="X1894" s="305"/>
      <c r="Z1894" s="302"/>
    </row>
    <row r="1895" spans="1:26">
      <c r="A1895" s="304"/>
      <c r="M1895" s="304"/>
      <c r="Q1895" s="304"/>
      <c r="U1895" s="304"/>
      <c r="W1895" s="305"/>
      <c r="X1895" s="305"/>
      <c r="Z1895" s="302"/>
    </row>
    <row r="1896" spans="1:26">
      <c r="A1896" s="304"/>
      <c r="M1896" s="304"/>
      <c r="Q1896" s="304"/>
      <c r="U1896" s="304"/>
      <c r="W1896" s="305"/>
      <c r="X1896" s="305"/>
      <c r="Z1896" s="302"/>
    </row>
    <row r="1897" spans="1:26">
      <c r="A1897" s="304"/>
      <c r="M1897" s="304"/>
      <c r="Q1897" s="304"/>
      <c r="U1897" s="304"/>
      <c r="W1897" s="305"/>
      <c r="X1897" s="305"/>
      <c r="Z1897" s="302"/>
    </row>
    <row r="1898" spans="1:26">
      <c r="A1898" s="304"/>
      <c r="M1898" s="304"/>
      <c r="Q1898" s="304"/>
      <c r="U1898" s="304"/>
      <c r="W1898" s="305"/>
      <c r="X1898" s="305"/>
      <c r="Z1898" s="302"/>
    </row>
    <row r="1899" spans="1:26">
      <c r="A1899" s="304"/>
      <c r="M1899" s="304"/>
      <c r="Q1899" s="304"/>
      <c r="U1899" s="304"/>
      <c r="W1899" s="305"/>
      <c r="X1899" s="305"/>
      <c r="Z1899" s="302"/>
    </row>
    <row r="1900" spans="1:26">
      <c r="A1900" s="304"/>
      <c r="M1900" s="304"/>
      <c r="Q1900" s="304"/>
      <c r="U1900" s="304"/>
      <c r="W1900" s="305"/>
      <c r="X1900" s="305"/>
      <c r="Z1900" s="302"/>
    </row>
    <row r="1901" spans="1:26">
      <c r="A1901" s="304"/>
      <c r="M1901" s="304"/>
      <c r="Q1901" s="304"/>
      <c r="U1901" s="304"/>
      <c r="W1901" s="305"/>
      <c r="X1901" s="305"/>
      <c r="Z1901" s="302"/>
    </row>
    <row r="1902" spans="1:26">
      <c r="A1902" s="304"/>
      <c r="M1902" s="304"/>
      <c r="Q1902" s="304"/>
      <c r="U1902" s="304"/>
      <c r="W1902" s="305"/>
      <c r="X1902" s="305"/>
      <c r="Z1902" s="302"/>
    </row>
    <row r="1903" spans="1:26">
      <c r="A1903" s="304"/>
      <c r="M1903" s="304"/>
      <c r="Q1903" s="304"/>
      <c r="U1903" s="304"/>
      <c r="W1903" s="305"/>
      <c r="X1903" s="305"/>
      <c r="Z1903" s="302"/>
    </row>
    <row r="1904" spans="1:26">
      <c r="A1904" s="304"/>
      <c r="M1904" s="304"/>
      <c r="Q1904" s="304"/>
      <c r="U1904" s="304"/>
      <c r="W1904" s="305"/>
      <c r="X1904" s="305"/>
      <c r="Z1904" s="302"/>
    </row>
    <row r="1905" spans="1:26">
      <c r="A1905" s="304"/>
      <c r="M1905" s="304"/>
      <c r="Q1905" s="304"/>
      <c r="U1905" s="304"/>
      <c r="W1905" s="305"/>
      <c r="X1905" s="305"/>
      <c r="Z1905" s="302"/>
    </row>
    <row r="1906" spans="1:26">
      <c r="A1906" s="304"/>
      <c r="M1906" s="304"/>
      <c r="Q1906" s="304"/>
      <c r="U1906" s="304"/>
      <c r="W1906" s="305"/>
      <c r="X1906" s="305"/>
      <c r="Z1906" s="302"/>
    </row>
    <row r="1907" spans="1:26">
      <c r="A1907" s="304"/>
      <c r="M1907" s="304"/>
      <c r="Q1907" s="304"/>
      <c r="U1907" s="304"/>
      <c r="W1907" s="305"/>
      <c r="X1907" s="305"/>
      <c r="Z1907" s="302"/>
    </row>
    <row r="1908" spans="1:26">
      <c r="A1908" s="304"/>
      <c r="M1908" s="304"/>
      <c r="Q1908" s="304"/>
      <c r="U1908" s="304"/>
      <c r="W1908" s="305"/>
      <c r="X1908" s="305"/>
      <c r="Z1908" s="302"/>
    </row>
    <row r="1909" spans="1:26">
      <c r="A1909" s="304"/>
      <c r="M1909" s="304"/>
      <c r="Q1909" s="304"/>
      <c r="U1909" s="304"/>
      <c r="W1909" s="305"/>
      <c r="X1909" s="305"/>
      <c r="Z1909" s="302"/>
    </row>
    <row r="1910" spans="1:26">
      <c r="A1910" s="304"/>
      <c r="M1910" s="304"/>
      <c r="Q1910" s="304"/>
      <c r="U1910" s="304"/>
      <c r="W1910" s="305"/>
      <c r="X1910" s="305"/>
      <c r="Z1910" s="302"/>
    </row>
    <row r="1911" spans="1:26">
      <c r="A1911" s="304"/>
      <c r="M1911" s="304"/>
      <c r="Q1911" s="304"/>
      <c r="U1911" s="304"/>
      <c r="W1911" s="305"/>
      <c r="X1911" s="305"/>
      <c r="Z1911" s="302"/>
    </row>
    <row r="1912" spans="1:26">
      <c r="A1912" s="304"/>
      <c r="M1912" s="304"/>
      <c r="Q1912" s="304"/>
      <c r="U1912" s="304"/>
      <c r="W1912" s="305"/>
      <c r="X1912" s="305"/>
      <c r="Z1912" s="302"/>
    </row>
    <row r="1913" spans="1:26">
      <c r="A1913" s="304"/>
      <c r="M1913" s="304"/>
      <c r="Q1913" s="304"/>
      <c r="U1913" s="304"/>
      <c r="W1913" s="305"/>
      <c r="X1913" s="305"/>
      <c r="Z1913" s="302"/>
    </row>
    <row r="1914" spans="1:26">
      <c r="A1914" s="304"/>
      <c r="M1914" s="304"/>
      <c r="Q1914" s="304"/>
      <c r="U1914" s="304"/>
      <c r="W1914" s="305"/>
      <c r="X1914" s="305"/>
      <c r="Z1914" s="302"/>
    </row>
    <row r="1915" spans="1:26">
      <c r="A1915" s="304"/>
      <c r="M1915" s="304"/>
      <c r="Q1915" s="304"/>
      <c r="U1915" s="304"/>
      <c r="W1915" s="305"/>
      <c r="X1915" s="305"/>
      <c r="Z1915" s="302"/>
    </row>
    <row r="1916" spans="1:26">
      <c r="A1916" s="304"/>
      <c r="M1916" s="304"/>
      <c r="Q1916" s="304"/>
      <c r="U1916" s="304"/>
      <c r="W1916" s="305"/>
      <c r="X1916" s="305"/>
      <c r="Z1916" s="302"/>
    </row>
    <row r="1917" spans="1:26">
      <c r="A1917" s="304"/>
      <c r="M1917" s="304"/>
      <c r="Q1917" s="304"/>
      <c r="U1917" s="304"/>
      <c r="W1917" s="305"/>
      <c r="X1917" s="305"/>
      <c r="Z1917" s="302"/>
    </row>
    <row r="1918" spans="1:26">
      <c r="A1918" s="304"/>
      <c r="M1918" s="304"/>
      <c r="Q1918" s="304"/>
      <c r="U1918" s="304"/>
      <c r="W1918" s="305"/>
      <c r="X1918" s="305"/>
      <c r="Z1918" s="302"/>
    </row>
    <row r="1919" spans="1:26">
      <c r="A1919" s="304"/>
      <c r="M1919" s="304"/>
      <c r="Q1919" s="304"/>
      <c r="U1919" s="304"/>
      <c r="W1919" s="305"/>
      <c r="X1919" s="305"/>
      <c r="Z1919" s="302"/>
    </row>
    <row r="1920" spans="1:26">
      <c r="A1920" s="304"/>
      <c r="M1920" s="304"/>
      <c r="Q1920" s="304"/>
      <c r="U1920" s="304"/>
      <c r="W1920" s="305"/>
      <c r="X1920" s="305"/>
      <c r="Z1920" s="302"/>
    </row>
    <row r="1921" spans="1:26">
      <c r="A1921" s="304"/>
      <c r="M1921" s="304"/>
      <c r="Q1921" s="304"/>
      <c r="U1921" s="304"/>
      <c r="W1921" s="305"/>
      <c r="X1921" s="305"/>
      <c r="Z1921" s="302"/>
    </row>
    <row r="1922" spans="1:26">
      <c r="A1922" s="304"/>
      <c r="M1922" s="304"/>
      <c r="Q1922" s="304"/>
      <c r="U1922" s="304"/>
      <c r="W1922" s="305"/>
      <c r="X1922" s="305"/>
      <c r="Z1922" s="302"/>
    </row>
    <row r="1923" spans="1:26">
      <c r="A1923" s="304"/>
      <c r="M1923" s="304"/>
      <c r="Q1923" s="304"/>
      <c r="U1923" s="304"/>
      <c r="W1923" s="305"/>
      <c r="X1923" s="305"/>
      <c r="Z1923" s="302"/>
    </row>
    <row r="1924" spans="1:26">
      <c r="A1924" s="304"/>
      <c r="M1924" s="304"/>
      <c r="Q1924" s="304"/>
      <c r="U1924" s="304"/>
      <c r="W1924" s="305"/>
      <c r="X1924" s="305"/>
      <c r="Z1924" s="302"/>
    </row>
    <row r="1925" spans="1:26">
      <c r="A1925" s="304"/>
      <c r="M1925" s="304"/>
      <c r="Q1925" s="304"/>
      <c r="U1925" s="304"/>
      <c r="W1925" s="305"/>
      <c r="X1925" s="305"/>
      <c r="Z1925" s="302"/>
    </row>
    <row r="1926" spans="1:26">
      <c r="A1926" s="304"/>
      <c r="M1926" s="304"/>
      <c r="Q1926" s="304"/>
      <c r="U1926" s="304"/>
      <c r="W1926" s="305"/>
      <c r="X1926" s="305"/>
      <c r="Z1926" s="302"/>
    </row>
    <row r="1927" spans="1:26">
      <c r="A1927" s="304"/>
      <c r="M1927" s="304"/>
      <c r="Q1927" s="304"/>
      <c r="U1927" s="304"/>
      <c r="W1927" s="305"/>
      <c r="X1927" s="305"/>
      <c r="Z1927" s="302"/>
    </row>
    <row r="1928" spans="1:26">
      <c r="A1928" s="304"/>
      <c r="M1928" s="304"/>
      <c r="Q1928" s="304"/>
      <c r="U1928" s="304"/>
      <c r="W1928" s="305"/>
      <c r="X1928" s="305"/>
      <c r="Z1928" s="302"/>
    </row>
    <row r="1929" spans="1:26">
      <c r="A1929" s="304"/>
      <c r="M1929" s="304"/>
      <c r="Q1929" s="304"/>
      <c r="U1929" s="304"/>
      <c r="W1929" s="305"/>
      <c r="X1929" s="305"/>
      <c r="Z1929" s="302"/>
    </row>
    <row r="1930" spans="1:26">
      <c r="A1930" s="304"/>
      <c r="M1930" s="304"/>
      <c r="Q1930" s="304"/>
      <c r="U1930" s="304"/>
      <c r="W1930" s="305"/>
      <c r="X1930" s="305"/>
      <c r="Z1930" s="302"/>
    </row>
    <row r="1931" spans="1:26">
      <c r="A1931" s="304"/>
      <c r="M1931" s="304"/>
      <c r="Q1931" s="304"/>
      <c r="U1931" s="304"/>
      <c r="W1931" s="305"/>
      <c r="X1931" s="305"/>
      <c r="Z1931" s="302"/>
    </row>
    <row r="1932" spans="1:26">
      <c r="A1932" s="304"/>
      <c r="M1932" s="304"/>
      <c r="Q1932" s="304"/>
      <c r="U1932" s="304"/>
      <c r="W1932" s="305"/>
      <c r="X1932" s="305"/>
      <c r="Z1932" s="302"/>
    </row>
    <row r="1933" spans="1:26">
      <c r="A1933" s="304"/>
      <c r="M1933" s="304"/>
      <c r="Q1933" s="304"/>
      <c r="U1933" s="304"/>
      <c r="W1933" s="305"/>
      <c r="X1933" s="305"/>
      <c r="Z1933" s="302"/>
    </row>
    <row r="1934" spans="1:26">
      <c r="A1934" s="304"/>
      <c r="M1934" s="304"/>
      <c r="Q1934" s="304"/>
      <c r="U1934" s="304"/>
      <c r="W1934" s="305"/>
      <c r="X1934" s="305"/>
      <c r="Z1934" s="302"/>
    </row>
    <row r="1935" spans="1:26">
      <c r="A1935" s="304"/>
      <c r="M1935" s="304"/>
      <c r="Q1935" s="304"/>
      <c r="U1935" s="304"/>
      <c r="W1935" s="305"/>
      <c r="X1935" s="305"/>
      <c r="Z1935" s="302"/>
    </row>
    <row r="1936" spans="1:26">
      <c r="A1936" s="304"/>
      <c r="M1936" s="304"/>
      <c r="Q1936" s="304"/>
      <c r="U1936" s="304"/>
      <c r="W1936" s="305"/>
      <c r="X1936" s="305"/>
      <c r="Z1936" s="302"/>
    </row>
    <row r="1937" spans="1:26">
      <c r="A1937" s="304"/>
      <c r="M1937" s="304"/>
      <c r="Q1937" s="304"/>
      <c r="U1937" s="304"/>
      <c r="W1937" s="305"/>
      <c r="X1937" s="305"/>
      <c r="Z1937" s="302"/>
    </row>
    <row r="1938" spans="1:26">
      <c r="A1938" s="304"/>
      <c r="M1938" s="304"/>
      <c r="Q1938" s="304"/>
      <c r="U1938" s="304"/>
      <c r="W1938" s="305"/>
      <c r="X1938" s="305"/>
      <c r="Z1938" s="302"/>
    </row>
    <row r="1939" spans="1:26">
      <c r="A1939" s="304"/>
      <c r="M1939" s="304"/>
      <c r="Q1939" s="304"/>
      <c r="U1939" s="304"/>
      <c r="W1939" s="305"/>
      <c r="X1939" s="305"/>
      <c r="Z1939" s="302"/>
    </row>
    <row r="1940" spans="1:26">
      <c r="A1940" s="304"/>
      <c r="M1940" s="304"/>
      <c r="Q1940" s="304"/>
      <c r="U1940" s="304"/>
      <c r="W1940" s="305"/>
      <c r="X1940" s="305"/>
      <c r="Z1940" s="302"/>
    </row>
    <row r="1941" spans="1:26">
      <c r="A1941" s="304"/>
      <c r="M1941" s="304"/>
      <c r="Q1941" s="304"/>
      <c r="U1941" s="304"/>
      <c r="W1941" s="305"/>
      <c r="X1941" s="305"/>
      <c r="Z1941" s="302"/>
    </row>
    <row r="1942" spans="1:26">
      <c r="A1942" s="304"/>
      <c r="M1942" s="304"/>
      <c r="Q1942" s="304"/>
      <c r="U1942" s="304"/>
      <c r="W1942" s="305"/>
      <c r="X1942" s="305"/>
      <c r="Z1942" s="302"/>
    </row>
    <row r="1943" spans="1:26">
      <c r="A1943" s="304"/>
      <c r="M1943" s="304"/>
      <c r="Q1943" s="304"/>
      <c r="U1943" s="304"/>
      <c r="W1943" s="305"/>
      <c r="X1943" s="305"/>
      <c r="Z1943" s="302"/>
    </row>
    <row r="1944" spans="1:26">
      <c r="A1944" s="304"/>
      <c r="M1944" s="304"/>
      <c r="Q1944" s="304"/>
      <c r="U1944" s="304"/>
      <c r="W1944" s="305"/>
      <c r="X1944" s="305"/>
      <c r="Z1944" s="302"/>
    </row>
    <row r="1945" spans="1:26">
      <c r="A1945" s="304"/>
      <c r="M1945" s="304"/>
      <c r="Q1945" s="304"/>
      <c r="U1945" s="304"/>
      <c r="W1945" s="305"/>
      <c r="X1945" s="305"/>
      <c r="Z1945" s="302"/>
    </row>
    <row r="1946" spans="1:26">
      <c r="A1946" s="304"/>
      <c r="M1946" s="304"/>
      <c r="Q1946" s="304"/>
      <c r="U1946" s="304"/>
      <c r="W1946" s="305"/>
      <c r="X1946" s="305"/>
      <c r="Z1946" s="302"/>
    </row>
    <row r="1947" spans="1:26">
      <c r="A1947" s="304"/>
      <c r="M1947" s="304"/>
      <c r="Q1947" s="304"/>
      <c r="U1947" s="304"/>
      <c r="W1947" s="305"/>
      <c r="X1947" s="305"/>
      <c r="Z1947" s="302"/>
    </row>
    <row r="1948" spans="1:26">
      <c r="A1948" s="304"/>
      <c r="M1948" s="304"/>
      <c r="Q1948" s="304"/>
      <c r="U1948" s="304"/>
      <c r="W1948" s="305"/>
      <c r="X1948" s="305"/>
      <c r="Z1948" s="302"/>
    </row>
    <row r="1949" spans="1:26">
      <c r="A1949" s="304"/>
      <c r="M1949" s="304"/>
      <c r="Q1949" s="304"/>
      <c r="U1949" s="304"/>
      <c r="W1949" s="305"/>
      <c r="X1949" s="305"/>
      <c r="Z1949" s="302"/>
    </row>
    <row r="1950" spans="1:26">
      <c r="A1950" s="304"/>
      <c r="M1950" s="304"/>
      <c r="Q1950" s="304"/>
      <c r="U1950" s="304"/>
      <c r="W1950" s="305"/>
      <c r="X1950" s="305"/>
      <c r="Z1950" s="302"/>
    </row>
    <row r="1951" spans="1:26">
      <c r="A1951" s="304"/>
      <c r="M1951" s="304"/>
      <c r="Q1951" s="304"/>
      <c r="U1951" s="304"/>
      <c r="W1951" s="305"/>
      <c r="X1951" s="305"/>
      <c r="Z1951" s="302"/>
    </row>
    <row r="1952" spans="1:26">
      <c r="A1952" s="304"/>
      <c r="M1952" s="304"/>
      <c r="Q1952" s="304"/>
      <c r="U1952" s="304"/>
      <c r="W1952" s="305"/>
      <c r="X1952" s="305"/>
      <c r="Z1952" s="302"/>
    </row>
    <row r="1953" spans="1:26">
      <c r="A1953" s="304"/>
      <c r="M1953" s="304"/>
      <c r="Q1953" s="304"/>
      <c r="U1953" s="304"/>
      <c r="W1953" s="305"/>
      <c r="X1953" s="305"/>
      <c r="Z1953" s="302"/>
    </row>
    <row r="1954" spans="1:26">
      <c r="A1954" s="304"/>
      <c r="M1954" s="304"/>
      <c r="Q1954" s="304"/>
      <c r="U1954" s="304"/>
      <c r="W1954" s="305"/>
      <c r="X1954" s="305"/>
      <c r="Z1954" s="302"/>
    </row>
    <row r="1955" spans="1:26">
      <c r="A1955" s="304"/>
      <c r="M1955" s="304"/>
      <c r="Q1955" s="304"/>
      <c r="U1955" s="304"/>
      <c r="W1955" s="305"/>
      <c r="X1955" s="305"/>
      <c r="Z1955" s="302"/>
    </row>
    <row r="1956" spans="1:26">
      <c r="A1956" s="304"/>
      <c r="M1956" s="304"/>
      <c r="Q1956" s="304"/>
      <c r="U1956" s="304"/>
      <c r="W1956" s="305"/>
      <c r="X1956" s="305"/>
      <c r="Z1956" s="302"/>
    </row>
    <row r="1957" spans="1:26">
      <c r="A1957" s="304"/>
      <c r="M1957" s="304"/>
      <c r="Q1957" s="304"/>
      <c r="U1957" s="304"/>
      <c r="W1957" s="305"/>
      <c r="X1957" s="305"/>
      <c r="Z1957" s="302"/>
    </row>
    <row r="1958" spans="1:26">
      <c r="A1958" s="304"/>
      <c r="M1958" s="304"/>
      <c r="Q1958" s="304"/>
      <c r="U1958" s="304"/>
      <c r="W1958" s="305"/>
      <c r="X1958" s="305"/>
      <c r="Z1958" s="302"/>
    </row>
    <row r="1959" spans="1:26">
      <c r="A1959" s="304"/>
      <c r="M1959" s="304"/>
      <c r="Q1959" s="304"/>
      <c r="U1959" s="304"/>
      <c r="W1959" s="305"/>
      <c r="X1959" s="305"/>
      <c r="Z1959" s="302"/>
    </row>
    <row r="1960" spans="1:26">
      <c r="A1960" s="304"/>
      <c r="M1960" s="304"/>
      <c r="Q1960" s="304"/>
      <c r="U1960" s="304"/>
      <c r="W1960" s="305"/>
      <c r="X1960" s="305"/>
      <c r="Z1960" s="302"/>
    </row>
    <row r="1961" spans="1:26">
      <c r="A1961" s="304"/>
      <c r="M1961" s="304"/>
      <c r="Q1961" s="304"/>
      <c r="U1961" s="304"/>
      <c r="W1961" s="305"/>
      <c r="X1961" s="305"/>
      <c r="Z1961" s="302"/>
    </row>
    <row r="1962" spans="1:26">
      <c r="A1962" s="304"/>
      <c r="M1962" s="304"/>
      <c r="Q1962" s="304"/>
      <c r="U1962" s="304"/>
      <c r="W1962" s="305"/>
      <c r="X1962" s="305"/>
      <c r="Z1962" s="302"/>
    </row>
    <row r="1963" spans="1:26">
      <c r="A1963" s="304"/>
      <c r="M1963" s="304"/>
      <c r="Q1963" s="304"/>
      <c r="U1963" s="304"/>
      <c r="W1963" s="305"/>
      <c r="X1963" s="305"/>
      <c r="Z1963" s="302"/>
    </row>
    <row r="1964" spans="1:26">
      <c r="A1964" s="304"/>
      <c r="M1964" s="304"/>
      <c r="Q1964" s="304"/>
      <c r="U1964" s="304"/>
      <c r="W1964" s="305"/>
      <c r="X1964" s="305"/>
      <c r="Z1964" s="302"/>
    </row>
    <row r="1965" spans="1:26">
      <c r="A1965" s="304"/>
      <c r="M1965" s="304"/>
      <c r="Q1965" s="304"/>
      <c r="U1965" s="304"/>
      <c r="W1965" s="305"/>
      <c r="X1965" s="305"/>
      <c r="Z1965" s="302"/>
    </row>
    <row r="1966" spans="1:26">
      <c r="A1966" s="304"/>
      <c r="M1966" s="304"/>
      <c r="Q1966" s="304"/>
      <c r="U1966" s="304"/>
      <c r="W1966" s="305"/>
      <c r="X1966" s="305"/>
      <c r="Z1966" s="302"/>
    </row>
    <row r="1967" spans="1:26">
      <c r="A1967" s="304"/>
      <c r="M1967" s="304"/>
      <c r="Q1967" s="304"/>
      <c r="U1967" s="304"/>
      <c r="W1967" s="305"/>
      <c r="X1967" s="305"/>
      <c r="Z1967" s="302"/>
    </row>
    <row r="1968" spans="1:26">
      <c r="A1968" s="304"/>
      <c r="M1968" s="304"/>
      <c r="Q1968" s="304"/>
      <c r="U1968" s="304"/>
      <c r="W1968" s="305"/>
      <c r="X1968" s="305"/>
      <c r="Z1968" s="302"/>
    </row>
    <row r="1969" spans="1:26">
      <c r="A1969" s="304"/>
      <c r="M1969" s="304"/>
      <c r="Q1969" s="304"/>
      <c r="U1969" s="304"/>
      <c r="W1969" s="305"/>
      <c r="X1969" s="305"/>
      <c r="Z1969" s="302"/>
    </row>
    <row r="1970" spans="1:26">
      <c r="A1970" s="304"/>
      <c r="M1970" s="304"/>
      <c r="Q1970" s="304"/>
      <c r="U1970" s="304"/>
      <c r="W1970" s="305"/>
      <c r="X1970" s="305"/>
      <c r="Z1970" s="302"/>
    </row>
    <row r="1971" spans="1:26">
      <c r="A1971" s="304"/>
      <c r="M1971" s="304"/>
      <c r="Q1971" s="304"/>
      <c r="U1971" s="304"/>
      <c r="W1971" s="305"/>
      <c r="X1971" s="305"/>
      <c r="Z1971" s="302"/>
    </row>
    <row r="1972" spans="1:26">
      <c r="A1972" s="304"/>
      <c r="M1972" s="304"/>
      <c r="Q1972" s="304"/>
      <c r="U1972" s="304"/>
      <c r="W1972" s="305"/>
      <c r="X1972" s="305"/>
      <c r="Z1972" s="302"/>
    </row>
    <row r="1973" spans="1:26">
      <c r="A1973" s="304"/>
      <c r="M1973" s="304"/>
      <c r="Q1973" s="304"/>
      <c r="U1973" s="304"/>
      <c r="W1973" s="305"/>
      <c r="X1973" s="305"/>
      <c r="Z1973" s="302"/>
    </row>
    <row r="1974" spans="1:26">
      <c r="A1974" s="304"/>
      <c r="M1974" s="304"/>
      <c r="Q1974" s="304"/>
      <c r="U1974" s="304"/>
      <c r="W1974" s="305"/>
      <c r="X1974" s="305"/>
      <c r="Z1974" s="302"/>
    </row>
    <row r="1975" spans="1:26">
      <c r="A1975" s="304"/>
      <c r="M1975" s="304"/>
      <c r="Q1975" s="304"/>
      <c r="U1975" s="304"/>
      <c r="W1975" s="305"/>
      <c r="X1975" s="305"/>
      <c r="Z1975" s="302"/>
    </row>
    <row r="1976" spans="1:26">
      <c r="A1976" s="304"/>
      <c r="M1976" s="304"/>
      <c r="Q1976" s="304"/>
      <c r="U1976" s="304"/>
      <c r="W1976" s="305"/>
      <c r="X1976" s="305"/>
      <c r="Z1976" s="302"/>
    </row>
    <row r="1977" spans="1:26">
      <c r="A1977" s="304"/>
      <c r="M1977" s="304"/>
      <c r="Q1977" s="304"/>
      <c r="U1977" s="304"/>
      <c r="W1977" s="305"/>
      <c r="X1977" s="305"/>
      <c r="Z1977" s="302"/>
    </row>
    <row r="1978" spans="1:26">
      <c r="A1978" s="304"/>
      <c r="M1978" s="304"/>
      <c r="Q1978" s="304"/>
      <c r="U1978" s="304"/>
      <c r="W1978" s="305"/>
      <c r="X1978" s="305"/>
      <c r="Z1978" s="302"/>
    </row>
    <row r="1979" spans="1:26">
      <c r="A1979" s="304"/>
      <c r="M1979" s="304"/>
      <c r="Q1979" s="304"/>
      <c r="U1979" s="304"/>
      <c r="W1979" s="305"/>
      <c r="X1979" s="305"/>
      <c r="Z1979" s="302"/>
    </row>
    <row r="1980" spans="1:26">
      <c r="A1980" s="304"/>
      <c r="M1980" s="304"/>
      <c r="Q1980" s="304"/>
      <c r="U1980" s="304"/>
      <c r="W1980" s="305"/>
      <c r="X1980" s="305"/>
      <c r="Z1980" s="302"/>
    </row>
    <row r="1981" spans="1:26">
      <c r="A1981" s="304"/>
      <c r="M1981" s="304"/>
      <c r="Q1981" s="304"/>
      <c r="U1981" s="304"/>
      <c r="W1981" s="305"/>
      <c r="X1981" s="305"/>
      <c r="Z1981" s="302"/>
    </row>
    <row r="1982" spans="1:26">
      <c r="A1982" s="304"/>
      <c r="M1982" s="304"/>
      <c r="Q1982" s="304"/>
      <c r="U1982" s="304"/>
      <c r="W1982" s="305"/>
      <c r="X1982" s="305"/>
      <c r="Z1982" s="302"/>
    </row>
    <row r="1983" spans="1:26">
      <c r="A1983" s="304"/>
      <c r="M1983" s="304"/>
      <c r="Q1983" s="304"/>
      <c r="U1983" s="304"/>
      <c r="W1983" s="305"/>
      <c r="X1983" s="305"/>
      <c r="Z1983" s="302"/>
    </row>
    <row r="1984" spans="1:26">
      <c r="A1984" s="304"/>
      <c r="M1984" s="304"/>
      <c r="Q1984" s="304"/>
      <c r="U1984" s="304"/>
      <c r="W1984" s="305"/>
      <c r="X1984" s="305"/>
      <c r="Z1984" s="302"/>
    </row>
    <row r="1985" spans="1:26">
      <c r="A1985" s="304"/>
      <c r="M1985" s="304"/>
      <c r="Q1985" s="304"/>
      <c r="U1985" s="304"/>
      <c r="W1985" s="305"/>
      <c r="X1985" s="305"/>
      <c r="Z1985" s="302"/>
    </row>
    <row r="1986" spans="1:26">
      <c r="A1986" s="304"/>
      <c r="M1986" s="304"/>
      <c r="Q1986" s="304"/>
      <c r="U1986" s="304"/>
      <c r="W1986" s="305"/>
      <c r="X1986" s="305"/>
      <c r="Z1986" s="302"/>
    </row>
    <row r="1987" spans="1:26">
      <c r="A1987" s="304"/>
      <c r="M1987" s="304"/>
      <c r="Q1987" s="304"/>
      <c r="U1987" s="304"/>
      <c r="W1987" s="305"/>
      <c r="X1987" s="305"/>
      <c r="Z1987" s="302"/>
    </row>
    <row r="1988" spans="1:26">
      <c r="A1988" s="304"/>
      <c r="M1988" s="304"/>
      <c r="Q1988" s="304"/>
      <c r="U1988" s="304"/>
      <c r="W1988" s="305"/>
      <c r="X1988" s="305"/>
      <c r="Z1988" s="302"/>
    </row>
    <row r="1989" spans="1:26">
      <c r="A1989" s="304"/>
      <c r="M1989" s="304"/>
      <c r="Q1989" s="304"/>
      <c r="U1989" s="304"/>
      <c r="W1989" s="305"/>
      <c r="X1989" s="305"/>
      <c r="Z1989" s="302"/>
    </row>
    <row r="1990" spans="1:26">
      <c r="A1990" s="304"/>
      <c r="M1990" s="304"/>
      <c r="Q1990" s="304"/>
      <c r="U1990" s="304"/>
      <c r="W1990" s="305"/>
      <c r="X1990" s="305"/>
      <c r="Z1990" s="302"/>
    </row>
    <row r="1991" spans="1:26">
      <c r="A1991" s="304"/>
      <c r="M1991" s="304"/>
      <c r="Q1991" s="304"/>
      <c r="U1991" s="304"/>
      <c r="W1991" s="305"/>
      <c r="X1991" s="305"/>
      <c r="Z1991" s="302"/>
    </row>
    <row r="1992" spans="1:26">
      <c r="A1992" s="304"/>
      <c r="M1992" s="304"/>
      <c r="Q1992" s="304"/>
      <c r="U1992" s="304"/>
      <c r="W1992" s="305"/>
      <c r="X1992" s="305"/>
      <c r="Z1992" s="302"/>
    </row>
    <row r="1993" spans="1:26">
      <c r="A1993" s="304"/>
      <c r="M1993" s="304"/>
      <c r="Q1993" s="304"/>
      <c r="U1993" s="304"/>
      <c r="W1993" s="305"/>
      <c r="X1993" s="305"/>
      <c r="Z1993" s="302"/>
    </row>
    <row r="1994" spans="1:26">
      <c r="A1994" s="304"/>
      <c r="M1994" s="304"/>
      <c r="Q1994" s="304"/>
      <c r="U1994" s="304"/>
      <c r="W1994" s="305"/>
      <c r="X1994" s="305"/>
      <c r="Z1994" s="302"/>
    </row>
    <row r="1995" spans="1:26">
      <c r="A1995" s="304"/>
      <c r="M1995" s="304"/>
      <c r="Q1995" s="304"/>
      <c r="U1995" s="304"/>
      <c r="W1995" s="305"/>
      <c r="X1995" s="305"/>
      <c r="Z1995" s="302"/>
    </row>
    <row r="1996" spans="1:26">
      <c r="A1996" s="304"/>
      <c r="M1996" s="304"/>
      <c r="Q1996" s="304"/>
      <c r="U1996" s="304"/>
      <c r="W1996" s="305"/>
      <c r="X1996" s="305"/>
      <c r="Z1996" s="302"/>
    </row>
    <row r="1997" spans="1:26">
      <c r="A1997" s="304"/>
      <c r="M1997" s="304"/>
      <c r="Q1997" s="304"/>
      <c r="U1997" s="304"/>
      <c r="W1997" s="305"/>
      <c r="X1997" s="305"/>
      <c r="Z1997" s="302"/>
    </row>
    <row r="1998" spans="1:26">
      <c r="A1998" s="304"/>
      <c r="M1998" s="304"/>
      <c r="Q1998" s="304"/>
      <c r="U1998" s="304"/>
      <c r="W1998" s="305"/>
      <c r="X1998" s="305"/>
      <c r="Z1998" s="302"/>
    </row>
    <row r="1999" spans="1:26">
      <c r="A1999" s="304"/>
      <c r="M1999" s="304"/>
      <c r="Q1999" s="304"/>
      <c r="U1999" s="304"/>
      <c r="W1999" s="305"/>
      <c r="X1999" s="305"/>
      <c r="Z1999" s="302"/>
    </row>
    <row r="2000" spans="1:26">
      <c r="A2000" s="304"/>
      <c r="M2000" s="304"/>
      <c r="Q2000" s="304"/>
      <c r="U2000" s="304"/>
      <c r="W2000" s="305"/>
      <c r="X2000" s="305"/>
      <c r="Z2000" s="302"/>
    </row>
    <row r="2001" spans="1:26">
      <c r="A2001" s="304"/>
      <c r="M2001" s="304"/>
      <c r="Q2001" s="304"/>
      <c r="U2001" s="304"/>
      <c r="W2001" s="305"/>
      <c r="X2001" s="305"/>
      <c r="Z2001" s="302"/>
    </row>
    <row r="2002" spans="1:26">
      <c r="A2002" s="304"/>
      <c r="M2002" s="304"/>
      <c r="Q2002" s="304"/>
      <c r="U2002" s="304"/>
      <c r="W2002" s="305"/>
      <c r="X2002" s="305"/>
      <c r="Z2002" s="302"/>
    </row>
    <row r="2003" spans="1:26">
      <c r="A2003" s="304"/>
      <c r="M2003" s="304"/>
      <c r="Q2003" s="304"/>
      <c r="U2003" s="304"/>
      <c r="W2003" s="305"/>
      <c r="X2003" s="305"/>
      <c r="Z2003" s="302"/>
    </row>
    <row r="2004" spans="1:26">
      <c r="A2004" s="304"/>
      <c r="M2004" s="304"/>
      <c r="Q2004" s="304"/>
      <c r="U2004" s="304"/>
      <c r="W2004" s="305"/>
      <c r="X2004" s="305"/>
      <c r="Z2004" s="302"/>
    </row>
    <row r="2005" spans="1:26">
      <c r="A2005" s="304"/>
      <c r="M2005" s="304"/>
      <c r="Q2005" s="304"/>
      <c r="U2005" s="304"/>
      <c r="W2005" s="305"/>
      <c r="X2005" s="305"/>
      <c r="Z2005" s="302"/>
    </row>
    <row r="2006" spans="1:26">
      <c r="A2006" s="304"/>
      <c r="M2006" s="304"/>
      <c r="Q2006" s="304"/>
      <c r="U2006" s="304"/>
      <c r="W2006" s="305"/>
      <c r="X2006" s="305"/>
      <c r="Z2006" s="302"/>
    </row>
    <row r="2007" spans="1:26">
      <c r="A2007" s="304"/>
      <c r="M2007" s="304"/>
      <c r="Q2007" s="304"/>
      <c r="U2007" s="304"/>
      <c r="W2007" s="305"/>
      <c r="X2007" s="305"/>
      <c r="Z2007" s="302"/>
    </row>
    <row r="2008" spans="1:26">
      <c r="A2008" s="304"/>
      <c r="M2008" s="304"/>
      <c r="Q2008" s="304"/>
      <c r="U2008" s="304"/>
      <c r="W2008" s="305"/>
      <c r="X2008" s="305"/>
      <c r="Z2008" s="302"/>
    </row>
    <row r="2009" spans="1:26">
      <c r="A2009" s="304"/>
      <c r="M2009" s="304"/>
      <c r="Q2009" s="304"/>
      <c r="U2009" s="304"/>
      <c r="W2009" s="305"/>
      <c r="X2009" s="305"/>
      <c r="Z2009" s="302"/>
    </row>
    <row r="2010" spans="1:26">
      <c r="A2010" s="304"/>
      <c r="M2010" s="304"/>
      <c r="Q2010" s="304"/>
      <c r="U2010" s="304"/>
      <c r="W2010" s="305"/>
      <c r="X2010" s="305"/>
      <c r="Z2010" s="302"/>
    </row>
    <row r="2011" spans="1:26">
      <c r="A2011" s="304"/>
      <c r="M2011" s="304"/>
      <c r="Q2011" s="304"/>
      <c r="U2011" s="304"/>
      <c r="W2011" s="305"/>
      <c r="X2011" s="305"/>
      <c r="Z2011" s="302"/>
    </row>
    <row r="2012" spans="1:26">
      <c r="A2012" s="304"/>
      <c r="M2012" s="304"/>
      <c r="Q2012" s="304"/>
      <c r="U2012" s="304"/>
      <c r="W2012" s="305"/>
      <c r="X2012" s="305"/>
      <c r="Z2012" s="302"/>
    </row>
    <row r="2013" spans="1:26">
      <c r="A2013" s="304"/>
      <c r="M2013" s="304"/>
      <c r="Q2013" s="304"/>
      <c r="U2013" s="304"/>
      <c r="W2013" s="305"/>
      <c r="X2013" s="305"/>
      <c r="Z2013" s="302"/>
    </row>
    <row r="2014" spans="1:26">
      <c r="A2014" s="304"/>
      <c r="M2014" s="304"/>
      <c r="Q2014" s="304"/>
      <c r="U2014" s="304"/>
      <c r="W2014" s="305"/>
      <c r="X2014" s="305"/>
      <c r="Z2014" s="302"/>
    </row>
    <row r="2015" spans="1:26">
      <c r="A2015" s="304"/>
      <c r="M2015" s="304"/>
      <c r="Q2015" s="304"/>
      <c r="U2015" s="304"/>
      <c r="W2015" s="305"/>
      <c r="X2015" s="305"/>
      <c r="Z2015" s="302"/>
    </row>
    <row r="2016" spans="1:26">
      <c r="A2016" s="304"/>
      <c r="M2016" s="304"/>
      <c r="Q2016" s="304"/>
      <c r="U2016" s="304"/>
      <c r="W2016" s="305"/>
      <c r="X2016" s="305"/>
      <c r="Z2016" s="302"/>
    </row>
    <row r="2017" spans="1:26">
      <c r="A2017" s="304"/>
      <c r="M2017" s="304"/>
      <c r="Q2017" s="304"/>
      <c r="U2017" s="304"/>
      <c r="W2017" s="305"/>
      <c r="X2017" s="305"/>
      <c r="Z2017" s="302"/>
    </row>
    <row r="2018" spans="1:26">
      <c r="A2018" s="304"/>
      <c r="M2018" s="304"/>
      <c r="Q2018" s="304"/>
      <c r="U2018" s="304"/>
      <c r="W2018" s="305"/>
      <c r="X2018" s="305"/>
      <c r="Z2018" s="302"/>
    </row>
    <row r="2019" spans="1:26">
      <c r="A2019" s="304"/>
      <c r="M2019" s="304"/>
      <c r="Q2019" s="304"/>
      <c r="U2019" s="304"/>
      <c r="W2019" s="305"/>
      <c r="X2019" s="305"/>
      <c r="Z2019" s="302"/>
    </row>
    <row r="2020" spans="1:26">
      <c r="A2020" s="304"/>
      <c r="M2020" s="304"/>
      <c r="Q2020" s="304"/>
      <c r="U2020" s="304"/>
      <c r="W2020" s="305"/>
      <c r="X2020" s="305"/>
      <c r="Z2020" s="302"/>
    </row>
    <row r="2021" spans="1:26">
      <c r="A2021" s="304"/>
      <c r="M2021" s="304"/>
      <c r="Q2021" s="304"/>
      <c r="U2021" s="304"/>
      <c r="W2021" s="305"/>
      <c r="X2021" s="305"/>
      <c r="Z2021" s="302"/>
    </row>
    <row r="2022" spans="1:26">
      <c r="A2022" s="304"/>
      <c r="M2022" s="304"/>
      <c r="Q2022" s="304"/>
      <c r="U2022" s="304"/>
      <c r="W2022" s="305"/>
      <c r="X2022" s="305"/>
      <c r="Z2022" s="302"/>
    </row>
    <row r="2023" spans="1:26">
      <c r="A2023" s="304"/>
      <c r="M2023" s="304"/>
      <c r="Q2023" s="304"/>
      <c r="U2023" s="304"/>
      <c r="W2023" s="305"/>
      <c r="X2023" s="305"/>
      <c r="Z2023" s="302"/>
    </row>
    <row r="2024" spans="1:26">
      <c r="A2024" s="304"/>
      <c r="M2024" s="304"/>
      <c r="Q2024" s="304"/>
      <c r="U2024" s="304"/>
      <c r="W2024" s="305"/>
      <c r="X2024" s="305"/>
      <c r="Z2024" s="302"/>
    </row>
    <row r="2025" spans="1:26">
      <c r="A2025" s="304"/>
      <c r="M2025" s="304"/>
      <c r="Q2025" s="304"/>
      <c r="U2025" s="304"/>
      <c r="W2025" s="305"/>
      <c r="X2025" s="305"/>
      <c r="Z2025" s="302"/>
    </row>
    <row r="2026" spans="1:26">
      <c r="A2026" s="304"/>
      <c r="M2026" s="304"/>
      <c r="Q2026" s="304"/>
      <c r="U2026" s="304"/>
      <c r="W2026" s="305"/>
      <c r="X2026" s="305"/>
      <c r="Z2026" s="302"/>
    </row>
    <row r="2027" spans="1:26">
      <c r="A2027" s="304"/>
      <c r="M2027" s="304"/>
      <c r="Q2027" s="304"/>
      <c r="U2027" s="304"/>
      <c r="W2027" s="305"/>
      <c r="X2027" s="305"/>
      <c r="Z2027" s="302"/>
    </row>
    <row r="2028" spans="1:26">
      <c r="A2028" s="304"/>
      <c r="M2028" s="304"/>
      <c r="Q2028" s="304"/>
      <c r="U2028" s="304"/>
      <c r="W2028" s="305"/>
      <c r="X2028" s="305"/>
      <c r="Z2028" s="302"/>
    </row>
    <row r="2029" spans="1:26">
      <c r="A2029" s="304"/>
      <c r="M2029" s="304"/>
      <c r="Q2029" s="304"/>
      <c r="U2029" s="304"/>
      <c r="W2029" s="305"/>
      <c r="X2029" s="305"/>
      <c r="Z2029" s="302"/>
    </row>
    <row r="2030" spans="1:26">
      <c r="A2030" s="304"/>
      <c r="M2030" s="304"/>
      <c r="Q2030" s="304"/>
      <c r="U2030" s="304"/>
      <c r="W2030" s="305"/>
      <c r="X2030" s="305"/>
      <c r="Z2030" s="302"/>
    </row>
    <row r="2031" spans="1:26">
      <c r="A2031" s="304"/>
      <c r="M2031" s="304"/>
      <c r="Q2031" s="304"/>
      <c r="U2031" s="304"/>
      <c r="W2031" s="305"/>
      <c r="X2031" s="305"/>
      <c r="Z2031" s="302"/>
    </row>
    <row r="2032" spans="1:26">
      <c r="A2032" s="304"/>
      <c r="M2032" s="304"/>
      <c r="Q2032" s="304"/>
      <c r="U2032" s="304"/>
      <c r="W2032" s="305"/>
      <c r="X2032" s="305"/>
      <c r="Z2032" s="302"/>
    </row>
    <row r="2033" spans="1:26">
      <c r="A2033" s="304"/>
      <c r="M2033" s="304"/>
      <c r="Q2033" s="304"/>
      <c r="U2033" s="304"/>
      <c r="W2033" s="305"/>
      <c r="X2033" s="305"/>
      <c r="Z2033" s="302"/>
    </row>
    <row r="2034" spans="1:26">
      <c r="A2034" s="304"/>
      <c r="M2034" s="304"/>
      <c r="Q2034" s="304"/>
      <c r="U2034" s="304"/>
      <c r="W2034" s="305"/>
      <c r="X2034" s="305"/>
      <c r="Y2034" s="307"/>
      <c r="Z2034" s="302"/>
    </row>
    <row r="2035" spans="1:26">
      <c r="A2035" s="304"/>
      <c r="M2035" s="304"/>
      <c r="Q2035" s="304"/>
      <c r="U2035" s="304"/>
      <c r="W2035" s="305"/>
      <c r="X2035" s="305"/>
      <c r="Z2035" s="302"/>
    </row>
    <row r="2036" spans="1:26">
      <c r="A2036" s="304"/>
      <c r="M2036" s="304"/>
      <c r="Q2036" s="304"/>
      <c r="U2036" s="304"/>
      <c r="W2036" s="305"/>
      <c r="X2036" s="305"/>
      <c r="Z2036" s="302"/>
    </row>
    <row r="2037" spans="1:26">
      <c r="A2037" s="304"/>
      <c r="M2037" s="304"/>
      <c r="Q2037" s="304"/>
      <c r="U2037" s="304"/>
      <c r="W2037" s="305"/>
      <c r="X2037" s="305"/>
      <c r="Z2037" s="302"/>
    </row>
    <row r="2038" spans="1:26">
      <c r="A2038" s="304"/>
      <c r="M2038" s="304"/>
      <c r="Q2038" s="304"/>
      <c r="U2038" s="304"/>
      <c r="W2038" s="305"/>
      <c r="X2038" s="305"/>
      <c r="Z2038" s="302"/>
    </row>
    <row r="2039" spans="1:26">
      <c r="A2039" s="304"/>
      <c r="M2039" s="304"/>
      <c r="Q2039" s="304"/>
      <c r="U2039" s="304"/>
      <c r="W2039" s="305"/>
      <c r="X2039" s="305"/>
      <c r="Z2039" s="302"/>
    </row>
    <row r="2040" spans="1:26">
      <c r="A2040" s="304"/>
      <c r="M2040" s="304"/>
      <c r="Q2040" s="304"/>
      <c r="U2040" s="304"/>
      <c r="W2040" s="305"/>
      <c r="X2040" s="305"/>
      <c r="Z2040" s="302"/>
    </row>
    <row r="2041" spans="1:26">
      <c r="A2041" s="304"/>
      <c r="M2041" s="304"/>
      <c r="Q2041" s="304"/>
      <c r="U2041" s="304"/>
      <c r="W2041" s="305"/>
      <c r="X2041" s="305"/>
      <c r="Z2041" s="302"/>
    </row>
    <row r="2042" spans="1:26">
      <c r="A2042" s="304"/>
      <c r="M2042" s="304"/>
      <c r="Q2042" s="304"/>
      <c r="U2042" s="304"/>
      <c r="W2042" s="305"/>
      <c r="X2042" s="305"/>
      <c r="Z2042" s="302"/>
    </row>
    <row r="2043" spans="1:26">
      <c r="A2043" s="304"/>
      <c r="M2043" s="304"/>
      <c r="Q2043" s="304"/>
      <c r="U2043" s="304"/>
      <c r="W2043" s="305"/>
      <c r="X2043" s="305"/>
      <c r="Z2043" s="302"/>
    </row>
    <row r="2044" spans="1:26">
      <c r="A2044" s="304"/>
      <c r="M2044" s="304"/>
      <c r="Q2044" s="304"/>
      <c r="U2044" s="304"/>
      <c r="W2044" s="305"/>
      <c r="X2044" s="305"/>
      <c r="Z2044" s="302"/>
    </row>
    <row r="2045" spans="1:26">
      <c r="A2045" s="304"/>
      <c r="M2045" s="304"/>
      <c r="Q2045" s="304"/>
      <c r="U2045" s="304"/>
      <c r="W2045" s="305"/>
      <c r="X2045" s="305"/>
      <c r="Z2045" s="302"/>
    </row>
    <row r="2046" spans="1:26">
      <c r="A2046" s="304"/>
      <c r="M2046" s="304"/>
      <c r="Q2046" s="304"/>
      <c r="U2046" s="304"/>
      <c r="W2046" s="305"/>
      <c r="X2046" s="305"/>
      <c r="Z2046" s="302"/>
    </row>
    <row r="2047" spans="1:26">
      <c r="A2047" s="304"/>
      <c r="M2047" s="304"/>
      <c r="Q2047" s="304"/>
      <c r="U2047" s="304"/>
      <c r="W2047" s="305"/>
      <c r="X2047" s="305"/>
      <c r="Z2047" s="302"/>
    </row>
    <row r="2048" spans="1:26">
      <c r="A2048" s="304"/>
      <c r="M2048" s="304"/>
      <c r="Q2048" s="304"/>
      <c r="U2048" s="304"/>
      <c r="W2048" s="305"/>
      <c r="X2048" s="305"/>
      <c r="Z2048" s="302"/>
    </row>
    <row r="2049" spans="1:26">
      <c r="A2049" s="304"/>
      <c r="M2049" s="304"/>
      <c r="Q2049" s="304"/>
      <c r="U2049" s="304"/>
      <c r="W2049" s="305"/>
      <c r="X2049" s="305"/>
      <c r="Z2049" s="302"/>
    </row>
    <row r="2050" spans="1:26">
      <c r="A2050" s="304"/>
      <c r="M2050" s="304"/>
      <c r="Q2050" s="304"/>
      <c r="U2050" s="304"/>
      <c r="W2050" s="305"/>
      <c r="X2050" s="305"/>
      <c r="Z2050" s="302"/>
    </row>
    <row r="2051" spans="1:26">
      <c r="A2051" s="304"/>
      <c r="M2051" s="304"/>
      <c r="Q2051" s="304"/>
      <c r="U2051" s="304"/>
      <c r="W2051" s="305"/>
      <c r="X2051" s="305"/>
      <c r="Z2051" s="302"/>
    </row>
    <row r="2052" spans="1:26">
      <c r="A2052" s="304"/>
      <c r="M2052" s="304"/>
      <c r="Q2052" s="304"/>
      <c r="U2052" s="304"/>
      <c r="W2052" s="305"/>
      <c r="X2052" s="305"/>
      <c r="Z2052" s="302"/>
    </row>
    <row r="2053" spans="1:26">
      <c r="A2053" s="304"/>
      <c r="M2053" s="304"/>
      <c r="Q2053" s="304"/>
      <c r="U2053" s="304"/>
      <c r="W2053" s="305"/>
      <c r="X2053" s="305"/>
      <c r="Z2053" s="302"/>
    </row>
    <row r="2054" spans="1:26">
      <c r="A2054" s="304"/>
      <c r="M2054" s="304"/>
      <c r="Q2054" s="304"/>
      <c r="U2054" s="304"/>
      <c r="W2054" s="305"/>
      <c r="X2054" s="305"/>
      <c r="Z2054" s="302"/>
    </row>
    <row r="2055" spans="1:26">
      <c r="A2055" s="304"/>
      <c r="M2055" s="304"/>
      <c r="Q2055" s="304"/>
      <c r="U2055" s="304"/>
      <c r="W2055" s="305"/>
      <c r="X2055" s="305"/>
      <c r="Z2055" s="302"/>
    </row>
    <row r="2056" spans="1:26">
      <c r="A2056" s="304"/>
      <c r="M2056" s="304"/>
      <c r="Q2056" s="304"/>
      <c r="U2056" s="304"/>
      <c r="W2056" s="305"/>
      <c r="X2056" s="305"/>
      <c r="Z2056" s="302"/>
    </row>
    <row r="2057" spans="1:26">
      <c r="A2057" s="304"/>
      <c r="M2057" s="304"/>
      <c r="Q2057" s="304"/>
      <c r="U2057" s="304"/>
      <c r="W2057" s="305"/>
      <c r="X2057" s="305"/>
      <c r="Z2057" s="302"/>
    </row>
    <row r="2058" spans="1:26">
      <c r="A2058" s="304"/>
      <c r="M2058" s="304"/>
      <c r="Q2058" s="304"/>
      <c r="U2058" s="304"/>
      <c r="W2058" s="305"/>
      <c r="X2058" s="305"/>
      <c r="Z2058" s="302"/>
    </row>
    <row r="2059" spans="1:26">
      <c r="A2059" s="304"/>
      <c r="M2059" s="304"/>
      <c r="Q2059" s="304"/>
      <c r="U2059" s="304"/>
      <c r="W2059" s="305"/>
      <c r="X2059" s="305"/>
      <c r="Z2059" s="302"/>
    </row>
    <row r="2060" spans="1:26">
      <c r="A2060" s="304"/>
      <c r="M2060" s="304"/>
      <c r="Q2060" s="304"/>
      <c r="U2060" s="304"/>
      <c r="W2060" s="305"/>
      <c r="X2060" s="305"/>
      <c r="Z2060" s="302"/>
    </row>
    <row r="2061" spans="1:26">
      <c r="A2061" s="304"/>
      <c r="M2061" s="304"/>
      <c r="Q2061" s="304"/>
      <c r="U2061" s="304"/>
      <c r="W2061" s="305"/>
      <c r="X2061" s="305"/>
      <c r="Z2061" s="302"/>
    </row>
    <row r="2062" spans="1:26">
      <c r="A2062" s="304"/>
      <c r="M2062" s="304"/>
      <c r="Q2062" s="304"/>
      <c r="U2062" s="304"/>
      <c r="W2062" s="305"/>
      <c r="X2062" s="305"/>
      <c r="Z2062" s="302"/>
    </row>
    <row r="2063" spans="1:26">
      <c r="A2063" s="304"/>
      <c r="M2063" s="304"/>
      <c r="Q2063" s="304"/>
      <c r="U2063" s="304"/>
      <c r="W2063" s="305"/>
      <c r="X2063" s="305"/>
      <c r="Z2063" s="302"/>
    </row>
    <row r="2064" spans="1:26">
      <c r="A2064" s="304"/>
      <c r="M2064" s="304"/>
      <c r="Q2064" s="304"/>
      <c r="U2064" s="304"/>
      <c r="W2064" s="305"/>
      <c r="X2064" s="305"/>
      <c r="Z2064" s="302"/>
    </row>
    <row r="2065" spans="1:26">
      <c r="A2065" s="304"/>
      <c r="M2065" s="304"/>
      <c r="Q2065" s="304"/>
      <c r="U2065" s="304"/>
      <c r="W2065" s="305"/>
      <c r="X2065" s="305"/>
      <c r="Z2065" s="302"/>
    </row>
    <row r="2066" spans="1:26">
      <c r="A2066" s="304"/>
      <c r="M2066" s="304"/>
      <c r="Q2066" s="304"/>
      <c r="U2066" s="304"/>
      <c r="W2066" s="305"/>
      <c r="X2066" s="305"/>
      <c r="Z2066" s="302"/>
    </row>
    <row r="2067" spans="1:26">
      <c r="A2067" s="304"/>
      <c r="M2067" s="304"/>
      <c r="Q2067" s="304"/>
      <c r="U2067" s="304"/>
      <c r="W2067" s="305"/>
      <c r="X2067" s="305"/>
      <c r="Z2067" s="302"/>
    </row>
    <row r="2068" spans="1:26">
      <c r="A2068" s="304"/>
      <c r="M2068" s="304"/>
      <c r="Q2068" s="304"/>
      <c r="U2068" s="304"/>
      <c r="W2068" s="305"/>
      <c r="X2068" s="305"/>
      <c r="Z2068" s="302"/>
    </row>
    <row r="2069" spans="1:26">
      <c r="A2069" s="304"/>
      <c r="M2069" s="304"/>
      <c r="Q2069" s="304"/>
      <c r="U2069" s="304"/>
      <c r="W2069" s="305"/>
      <c r="X2069" s="305"/>
      <c r="Z2069" s="302"/>
    </row>
    <row r="2070" spans="1:26">
      <c r="A2070" s="304"/>
      <c r="M2070" s="304"/>
      <c r="Q2070" s="304"/>
      <c r="U2070" s="304"/>
      <c r="W2070" s="305"/>
      <c r="X2070" s="305"/>
      <c r="Z2070" s="302"/>
    </row>
    <row r="2071" spans="1:26">
      <c r="A2071" s="304"/>
      <c r="M2071" s="304"/>
      <c r="Q2071" s="304"/>
      <c r="U2071" s="304"/>
      <c r="W2071" s="305"/>
      <c r="X2071" s="305"/>
      <c r="Z2071" s="302"/>
    </row>
    <row r="2072" spans="1:26">
      <c r="A2072" s="304"/>
      <c r="M2072" s="304"/>
      <c r="Q2072" s="304"/>
      <c r="U2072" s="304"/>
      <c r="W2072" s="305"/>
      <c r="X2072" s="305"/>
      <c r="Z2072" s="302"/>
    </row>
    <row r="2073" spans="1:26">
      <c r="A2073" s="304"/>
      <c r="M2073" s="304"/>
      <c r="Q2073" s="304"/>
      <c r="U2073" s="304"/>
      <c r="W2073" s="305"/>
      <c r="X2073" s="305"/>
      <c r="Z2073" s="302"/>
    </row>
    <row r="2074" spans="1:26">
      <c r="A2074" s="304"/>
      <c r="M2074" s="304"/>
      <c r="Q2074" s="304"/>
      <c r="U2074" s="304"/>
      <c r="W2074" s="305"/>
      <c r="X2074" s="305"/>
      <c r="Z2074" s="302"/>
    </row>
    <row r="2075" spans="1:26">
      <c r="A2075" s="304"/>
      <c r="M2075" s="304"/>
      <c r="Q2075" s="304"/>
      <c r="U2075" s="304"/>
      <c r="W2075" s="305"/>
      <c r="X2075" s="305"/>
      <c r="Z2075" s="302"/>
    </row>
    <row r="2076" spans="1:26">
      <c r="A2076" s="304"/>
      <c r="M2076" s="304"/>
      <c r="Q2076" s="304"/>
      <c r="U2076" s="304"/>
      <c r="W2076" s="305"/>
      <c r="X2076" s="305"/>
      <c r="Z2076" s="302"/>
    </row>
    <row r="2077" spans="1:26">
      <c r="A2077" s="304"/>
      <c r="M2077" s="304"/>
      <c r="Q2077" s="304"/>
      <c r="U2077" s="304"/>
      <c r="W2077" s="305"/>
      <c r="X2077" s="305"/>
      <c r="Z2077" s="302"/>
    </row>
    <row r="2078" spans="1:26">
      <c r="A2078" s="304"/>
      <c r="M2078" s="304"/>
      <c r="Q2078" s="304"/>
      <c r="U2078" s="304"/>
      <c r="W2078" s="305"/>
      <c r="X2078" s="305"/>
      <c r="Z2078" s="302"/>
    </row>
    <row r="2079" spans="1:26">
      <c r="A2079" s="304"/>
      <c r="M2079" s="304"/>
      <c r="Q2079" s="304"/>
      <c r="U2079" s="304"/>
      <c r="W2079" s="305"/>
      <c r="X2079" s="305"/>
      <c r="Z2079" s="302"/>
    </row>
    <row r="2080" spans="1:26">
      <c r="A2080" s="304"/>
      <c r="M2080" s="304"/>
      <c r="Q2080" s="304"/>
      <c r="U2080" s="304"/>
      <c r="W2080" s="305"/>
      <c r="X2080" s="305"/>
      <c r="Z2080" s="302"/>
    </row>
    <row r="2081" spans="1:26">
      <c r="A2081" s="304"/>
      <c r="M2081" s="304"/>
      <c r="Q2081" s="304"/>
      <c r="U2081" s="304"/>
      <c r="W2081" s="305"/>
      <c r="X2081" s="305"/>
      <c r="Z2081" s="302"/>
    </row>
    <row r="2082" spans="1:26">
      <c r="A2082" s="304"/>
      <c r="M2082" s="304"/>
      <c r="Q2082" s="304"/>
      <c r="U2082" s="304"/>
      <c r="W2082" s="305"/>
      <c r="X2082" s="305"/>
      <c r="Z2082" s="302"/>
    </row>
    <row r="2083" spans="1:26">
      <c r="A2083" s="304"/>
      <c r="M2083" s="304"/>
      <c r="Q2083" s="304"/>
      <c r="U2083" s="304"/>
      <c r="W2083" s="305"/>
      <c r="X2083" s="305"/>
      <c r="Z2083" s="302"/>
    </row>
    <row r="2084" spans="1:26">
      <c r="A2084" s="304"/>
      <c r="M2084" s="304"/>
      <c r="Q2084" s="304"/>
      <c r="U2084" s="304"/>
      <c r="W2084" s="305"/>
      <c r="X2084" s="305"/>
      <c r="Z2084" s="302"/>
    </row>
    <row r="2085" spans="1:26">
      <c r="A2085" s="304"/>
      <c r="M2085" s="304"/>
      <c r="Q2085" s="304"/>
      <c r="U2085" s="304"/>
      <c r="W2085" s="305"/>
      <c r="X2085" s="305"/>
      <c r="Z2085" s="302"/>
    </row>
    <row r="2086" spans="1:26">
      <c r="A2086" s="304"/>
      <c r="M2086" s="304"/>
      <c r="Q2086" s="304"/>
      <c r="U2086" s="304"/>
      <c r="W2086" s="305"/>
      <c r="X2086" s="305"/>
      <c r="Z2086" s="302"/>
    </row>
    <row r="2087" spans="1:26">
      <c r="A2087" s="304"/>
      <c r="M2087" s="304"/>
      <c r="Q2087" s="304"/>
      <c r="U2087" s="304"/>
      <c r="W2087" s="305"/>
      <c r="X2087" s="305"/>
      <c r="Z2087" s="302"/>
    </row>
    <row r="2088" spans="1:26">
      <c r="A2088" s="304"/>
      <c r="M2088" s="304"/>
      <c r="Q2088" s="304"/>
      <c r="U2088" s="304"/>
      <c r="W2088" s="305"/>
      <c r="X2088" s="305"/>
      <c r="Z2088" s="302"/>
    </row>
    <row r="2089" spans="1:26">
      <c r="A2089" s="304"/>
      <c r="M2089" s="304"/>
      <c r="Q2089" s="304"/>
      <c r="U2089" s="304"/>
      <c r="W2089" s="305"/>
      <c r="X2089" s="305"/>
      <c r="Z2089" s="302"/>
    </row>
    <row r="2090" spans="1:26">
      <c r="A2090" s="304"/>
      <c r="M2090" s="304"/>
      <c r="Q2090" s="304"/>
      <c r="U2090" s="304"/>
      <c r="W2090" s="305"/>
      <c r="X2090" s="305"/>
      <c r="Z2090" s="302"/>
    </row>
    <row r="2091" spans="1:26">
      <c r="A2091" s="304"/>
      <c r="M2091" s="304"/>
      <c r="Q2091" s="304"/>
      <c r="U2091" s="304"/>
      <c r="W2091" s="305"/>
      <c r="X2091" s="305"/>
      <c r="Z2091" s="302"/>
    </row>
    <row r="2092" spans="1:26">
      <c r="A2092" s="304"/>
      <c r="M2092" s="304"/>
      <c r="Q2092" s="304"/>
      <c r="U2092" s="304"/>
      <c r="W2092" s="305"/>
      <c r="X2092" s="305"/>
      <c r="Z2092" s="302"/>
    </row>
    <row r="2093" spans="1:26">
      <c r="A2093" s="304"/>
      <c r="M2093" s="304"/>
      <c r="Q2093" s="304"/>
      <c r="U2093" s="304"/>
      <c r="W2093" s="305"/>
      <c r="X2093" s="305"/>
      <c r="Z2093" s="302"/>
    </row>
    <row r="2094" spans="1:26">
      <c r="A2094" s="304"/>
      <c r="M2094" s="304"/>
      <c r="Q2094" s="304"/>
      <c r="U2094" s="304"/>
      <c r="W2094" s="305"/>
      <c r="X2094" s="305"/>
      <c r="Z2094" s="302"/>
    </row>
    <row r="2095" spans="1:26">
      <c r="A2095" s="304"/>
      <c r="M2095" s="304"/>
      <c r="Q2095" s="304"/>
      <c r="U2095" s="304"/>
      <c r="W2095" s="305"/>
      <c r="X2095" s="305"/>
      <c r="Z2095" s="302"/>
    </row>
    <row r="2096" spans="1:26">
      <c r="A2096" s="304"/>
      <c r="M2096" s="304"/>
      <c r="Q2096" s="304"/>
      <c r="U2096" s="304"/>
      <c r="W2096" s="305"/>
      <c r="X2096" s="305"/>
      <c r="Z2096" s="302"/>
    </row>
    <row r="2097" spans="1:26">
      <c r="A2097" s="304"/>
      <c r="M2097" s="304"/>
      <c r="Q2097" s="304"/>
      <c r="U2097" s="304"/>
      <c r="W2097" s="305"/>
      <c r="X2097" s="305"/>
      <c r="Z2097" s="302"/>
    </row>
    <row r="2098" spans="1:26">
      <c r="A2098" s="304"/>
      <c r="M2098" s="304"/>
      <c r="Q2098" s="304"/>
      <c r="U2098" s="304"/>
      <c r="W2098" s="305"/>
      <c r="X2098" s="305"/>
      <c r="Z2098" s="302"/>
    </row>
    <row r="2099" spans="1:26">
      <c r="A2099" s="304"/>
      <c r="M2099" s="304"/>
      <c r="Q2099" s="304"/>
      <c r="U2099" s="304"/>
      <c r="W2099" s="305"/>
      <c r="X2099" s="305"/>
      <c r="Z2099" s="302"/>
    </row>
    <row r="2100" spans="1:26">
      <c r="A2100" s="304"/>
      <c r="M2100" s="304"/>
      <c r="Q2100" s="304"/>
      <c r="U2100" s="304"/>
      <c r="W2100" s="305"/>
      <c r="X2100" s="305"/>
      <c r="Z2100" s="302"/>
    </row>
    <row r="2101" spans="1:26">
      <c r="A2101" s="304"/>
      <c r="M2101" s="304"/>
      <c r="Q2101" s="304"/>
      <c r="U2101" s="304"/>
      <c r="W2101" s="305"/>
      <c r="X2101" s="305"/>
      <c r="Z2101" s="302"/>
    </row>
    <row r="2102" spans="1:26">
      <c r="A2102" s="304"/>
      <c r="M2102" s="304"/>
      <c r="Q2102" s="304"/>
      <c r="U2102" s="304"/>
      <c r="W2102" s="305"/>
      <c r="X2102" s="305"/>
      <c r="Z2102" s="302"/>
    </row>
    <row r="2103" spans="1:26">
      <c r="A2103" s="304"/>
      <c r="M2103" s="304"/>
      <c r="Q2103" s="304"/>
      <c r="U2103" s="304"/>
      <c r="W2103" s="305"/>
      <c r="X2103" s="305"/>
      <c r="Z2103" s="302"/>
    </row>
    <row r="2104" spans="1:26">
      <c r="A2104" s="304"/>
      <c r="M2104" s="304"/>
      <c r="Q2104" s="304"/>
      <c r="U2104" s="304"/>
      <c r="W2104" s="305"/>
      <c r="X2104" s="305"/>
      <c r="Z2104" s="302"/>
    </row>
    <row r="2105" spans="1:26">
      <c r="A2105" s="304"/>
      <c r="M2105" s="304"/>
      <c r="Q2105" s="304"/>
      <c r="U2105" s="304"/>
      <c r="W2105" s="305"/>
      <c r="X2105" s="305"/>
      <c r="Z2105" s="302"/>
    </row>
    <row r="2106" spans="1:26">
      <c r="A2106" s="304"/>
      <c r="M2106" s="304"/>
      <c r="Q2106" s="304"/>
      <c r="U2106" s="304"/>
      <c r="W2106" s="305"/>
      <c r="X2106" s="305"/>
      <c r="Z2106" s="302"/>
    </row>
    <row r="2107" spans="1:26">
      <c r="A2107" s="304"/>
      <c r="M2107" s="304"/>
      <c r="Q2107" s="304"/>
      <c r="U2107" s="304"/>
      <c r="W2107" s="305"/>
      <c r="X2107" s="305"/>
      <c r="Z2107" s="302"/>
    </row>
    <row r="2108" spans="1:26">
      <c r="A2108" s="304"/>
      <c r="M2108" s="304"/>
      <c r="Q2108" s="304"/>
      <c r="U2108" s="304"/>
      <c r="W2108" s="305"/>
      <c r="X2108" s="305"/>
      <c r="Z2108" s="302"/>
    </row>
    <row r="2109" spans="1:26">
      <c r="A2109" s="304"/>
      <c r="M2109" s="304"/>
      <c r="Q2109" s="304"/>
      <c r="U2109" s="304"/>
      <c r="W2109" s="305"/>
      <c r="X2109" s="305"/>
      <c r="Z2109" s="302"/>
    </row>
    <row r="2110" spans="1:26">
      <c r="A2110" s="304"/>
      <c r="M2110" s="304"/>
      <c r="Q2110" s="304"/>
      <c r="U2110" s="304"/>
      <c r="W2110" s="305"/>
      <c r="X2110" s="305"/>
      <c r="Z2110" s="302"/>
    </row>
    <row r="2111" spans="1:26">
      <c r="A2111" s="304"/>
      <c r="M2111" s="304"/>
      <c r="Q2111" s="304"/>
      <c r="U2111" s="304"/>
      <c r="W2111" s="305"/>
      <c r="X2111" s="305"/>
      <c r="Z2111" s="302"/>
    </row>
    <row r="2112" spans="1:26">
      <c r="A2112" s="304"/>
      <c r="M2112" s="304"/>
      <c r="Q2112" s="304"/>
      <c r="U2112" s="304"/>
      <c r="W2112" s="305"/>
      <c r="X2112" s="305"/>
      <c r="Z2112" s="302"/>
    </row>
    <row r="2113" spans="1:26">
      <c r="A2113" s="304"/>
      <c r="M2113" s="304"/>
      <c r="Q2113" s="304"/>
      <c r="U2113" s="304"/>
      <c r="W2113" s="305"/>
      <c r="X2113" s="305"/>
      <c r="Z2113" s="302"/>
    </row>
    <row r="2114" spans="1:26">
      <c r="A2114" s="304"/>
      <c r="M2114" s="304"/>
      <c r="Q2114" s="304"/>
      <c r="U2114" s="304"/>
      <c r="W2114" s="305"/>
      <c r="X2114" s="305"/>
      <c r="Z2114" s="302"/>
    </row>
    <row r="2115" spans="1:26">
      <c r="A2115" s="304"/>
      <c r="M2115" s="304"/>
      <c r="Q2115" s="304"/>
      <c r="U2115" s="304"/>
      <c r="W2115" s="305"/>
      <c r="X2115" s="305"/>
      <c r="Z2115" s="302"/>
    </row>
    <row r="2116" spans="1:26">
      <c r="A2116" s="304"/>
      <c r="M2116" s="304"/>
      <c r="Q2116" s="304"/>
      <c r="U2116" s="304"/>
      <c r="W2116" s="305"/>
      <c r="X2116" s="305"/>
      <c r="Z2116" s="302"/>
    </row>
    <row r="2117" spans="1:26">
      <c r="A2117" s="304"/>
      <c r="M2117" s="304"/>
      <c r="Q2117" s="304"/>
      <c r="U2117" s="304"/>
      <c r="W2117" s="305"/>
      <c r="X2117" s="305"/>
      <c r="Z2117" s="302"/>
    </row>
    <row r="2118" spans="1:26">
      <c r="A2118" s="304"/>
      <c r="M2118" s="304"/>
      <c r="Q2118" s="304"/>
      <c r="U2118" s="304"/>
      <c r="W2118" s="305"/>
      <c r="X2118" s="305"/>
      <c r="Z2118" s="302"/>
    </row>
    <row r="2119" spans="1:26">
      <c r="A2119" s="304"/>
      <c r="M2119" s="304"/>
      <c r="Q2119" s="304"/>
      <c r="U2119" s="304"/>
      <c r="W2119" s="305"/>
      <c r="X2119" s="305"/>
      <c r="Z2119" s="302"/>
    </row>
    <row r="2120" spans="1:26">
      <c r="A2120" s="304"/>
      <c r="M2120" s="304"/>
      <c r="Q2120" s="304"/>
      <c r="U2120" s="304"/>
      <c r="W2120" s="305"/>
      <c r="X2120" s="305"/>
      <c r="Z2120" s="302"/>
    </row>
    <row r="2121" spans="1:26">
      <c r="A2121" s="304"/>
      <c r="M2121" s="304"/>
      <c r="Q2121" s="304"/>
      <c r="U2121" s="304"/>
      <c r="W2121" s="305"/>
      <c r="X2121" s="305"/>
      <c r="Z2121" s="302"/>
    </row>
    <row r="2122" spans="1:26">
      <c r="A2122" s="304"/>
      <c r="M2122" s="304"/>
      <c r="Q2122" s="304"/>
      <c r="U2122" s="304"/>
      <c r="W2122" s="305"/>
      <c r="X2122" s="305"/>
      <c r="Z2122" s="302"/>
    </row>
    <row r="2123" spans="1:26">
      <c r="A2123" s="304"/>
      <c r="M2123" s="304"/>
      <c r="Q2123" s="304"/>
      <c r="U2123" s="304"/>
      <c r="W2123" s="305"/>
      <c r="X2123" s="305"/>
      <c r="Z2123" s="302"/>
    </row>
    <row r="2124" spans="1:26">
      <c r="A2124" s="304"/>
      <c r="M2124" s="304"/>
      <c r="Q2124" s="304"/>
      <c r="U2124" s="304"/>
      <c r="W2124" s="305"/>
      <c r="X2124" s="305"/>
      <c r="Z2124" s="302"/>
    </row>
    <row r="2125" spans="1:26">
      <c r="A2125" s="304"/>
      <c r="M2125" s="304"/>
      <c r="Q2125" s="304"/>
      <c r="U2125" s="304"/>
      <c r="W2125" s="305"/>
      <c r="X2125" s="305"/>
      <c r="Z2125" s="302"/>
    </row>
    <row r="2126" spans="1:26">
      <c r="A2126" s="304"/>
      <c r="M2126" s="304"/>
      <c r="Q2126" s="304"/>
      <c r="U2126" s="304"/>
      <c r="W2126" s="305"/>
      <c r="X2126" s="305"/>
      <c r="Z2126" s="302"/>
    </row>
    <row r="2127" spans="1:26">
      <c r="A2127" s="304"/>
      <c r="M2127" s="304"/>
      <c r="Q2127" s="304"/>
      <c r="U2127" s="304"/>
      <c r="W2127" s="305"/>
      <c r="X2127" s="305"/>
      <c r="Z2127" s="302"/>
    </row>
    <row r="2128" spans="1:26">
      <c r="A2128" s="304"/>
      <c r="M2128" s="304"/>
      <c r="Q2128" s="304"/>
      <c r="U2128" s="304"/>
      <c r="W2128" s="305"/>
      <c r="X2128" s="305"/>
      <c r="Z2128" s="302"/>
    </row>
    <row r="2129" spans="1:26">
      <c r="A2129" s="304"/>
      <c r="M2129" s="304"/>
      <c r="Q2129" s="304"/>
      <c r="U2129" s="304"/>
      <c r="W2129" s="305"/>
      <c r="X2129" s="305"/>
      <c r="Z2129" s="302"/>
    </row>
    <row r="2130" spans="1:26">
      <c r="A2130" s="304"/>
      <c r="M2130" s="304"/>
      <c r="Q2130" s="304"/>
      <c r="U2130" s="304"/>
      <c r="W2130" s="305"/>
      <c r="X2130" s="305"/>
      <c r="Z2130" s="302"/>
    </row>
    <row r="2131" spans="1:26">
      <c r="A2131" s="304"/>
      <c r="M2131" s="304"/>
      <c r="Q2131" s="304"/>
      <c r="U2131" s="304"/>
      <c r="W2131" s="305"/>
      <c r="X2131" s="305"/>
      <c r="Z2131" s="302"/>
    </row>
    <row r="2132" spans="1:26">
      <c r="A2132" s="304"/>
      <c r="M2132" s="304"/>
      <c r="Q2132" s="304"/>
      <c r="U2132" s="304"/>
      <c r="W2132" s="305"/>
      <c r="X2132" s="305"/>
      <c r="Z2132" s="302"/>
    </row>
    <row r="2133" spans="1:26">
      <c r="A2133" s="304"/>
      <c r="M2133" s="304"/>
      <c r="Q2133" s="304"/>
      <c r="U2133" s="304"/>
      <c r="W2133" s="305"/>
      <c r="X2133" s="305"/>
      <c r="Z2133" s="302"/>
    </row>
    <row r="2134" spans="1:26">
      <c r="A2134" s="304"/>
      <c r="M2134" s="304"/>
      <c r="Q2134" s="304"/>
      <c r="U2134" s="304"/>
      <c r="W2134" s="305"/>
      <c r="X2134" s="305"/>
      <c r="Z2134" s="302"/>
    </row>
    <row r="2135" spans="1:26">
      <c r="A2135" s="304"/>
      <c r="M2135" s="304"/>
      <c r="Q2135" s="304"/>
      <c r="U2135" s="304"/>
      <c r="W2135" s="305"/>
      <c r="X2135" s="305"/>
      <c r="Z2135" s="302"/>
    </row>
    <row r="2136" spans="1:26">
      <c r="A2136" s="304"/>
      <c r="M2136" s="304"/>
      <c r="Q2136" s="304"/>
      <c r="U2136" s="304"/>
      <c r="W2136" s="305"/>
      <c r="X2136" s="305"/>
      <c r="Z2136" s="302"/>
    </row>
    <row r="2137" spans="1:26">
      <c r="A2137" s="304"/>
      <c r="M2137" s="304"/>
      <c r="Q2137" s="304"/>
      <c r="U2137" s="304"/>
      <c r="W2137" s="305"/>
      <c r="X2137" s="305"/>
      <c r="Z2137" s="302"/>
    </row>
    <row r="2138" spans="1:26">
      <c r="A2138" s="304"/>
      <c r="M2138" s="304"/>
      <c r="Q2138" s="304"/>
      <c r="U2138" s="304"/>
      <c r="W2138" s="305"/>
      <c r="X2138" s="305"/>
      <c r="Z2138" s="302"/>
    </row>
    <row r="2139" spans="1:26">
      <c r="A2139" s="304"/>
      <c r="M2139" s="304"/>
      <c r="Q2139" s="304"/>
      <c r="U2139" s="304"/>
      <c r="W2139" s="305"/>
      <c r="X2139" s="305"/>
      <c r="Z2139" s="302"/>
    </row>
    <row r="2140" spans="1:26">
      <c r="A2140" s="304"/>
      <c r="M2140" s="304"/>
      <c r="Q2140" s="304"/>
      <c r="U2140" s="304"/>
      <c r="W2140" s="305"/>
      <c r="X2140" s="305"/>
      <c r="Z2140" s="302"/>
    </row>
    <row r="2141" spans="1:26">
      <c r="A2141" s="304"/>
      <c r="M2141" s="304"/>
      <c r="Q2141" s="304"/>
      <c r="U2141" s="304"/>
      <c r="W2141" s="305"/>
      <c r="X2141" s="305"/>
      <c r="Z2141" s="302"/>
    </row>
    <row r="2142" spans="1:26">
      <c r="A2142" s="304"/>
      <c r="M2142" s="304"/>
      <c r="Q2142" s="304"/>
      <c r="U2142" s="304"/>
      <c r="W2142" s="305"/>
      <c r="X2142" s="305"/>
      <c r="Z2142" s="302"/>
    </row>
    <row r="2143" spans="1:26">
      <c r="A2143" s="304"/>
      <c r="M2143" s="304"/>
      <c r="Q2143" s="304"/>
      <c r="U2143" s="304"/>
      <c r="W2143" s="305"/>
      <c r="X2143" s="305"/>
      <c r="Z2143" s="302"/>
    </row>
    <row r="2144" spans="1:26">
      <c r="A2144" s="304"/>
      <c r="M2144" s="304"/>
      <c r="Q2144" s="304"/>
      <c r="U2144" s="304"/>
      <c r="W2144" s="305"/>
      <c r="X2144" s="305"/>
      <c r="Z2144" s="302"/>
    </row>
    <row r="2145" spans="1:26">
      <c r="A2145" s="304"/>
      <c r="M2145" s="304"/>
      <c r="Q2145" s="304"/>
      <c r="U2145" s="304"/>
      <c r="W2145" s="305"/>
      <c r="X2145" s="305"/>
      <c r="Z2145" s="302"/>
    </row>
    <row r="2146" spans="1:26">
      <c r="A2146" s="304"/>
      <c r="M2146" s="304"/>
      <c r="Q2146" s="304"/>
      <c r="U2146" s="304"/>
      <c r="W2146" s="305"/>
      <c r="X2146" s="305"/>
      <c r="Z2146" s="302"/>
    </row>
    <row r="2147" spans="1:26">
      <c r="A2147" s="304"/>
      <c r="M2147" s="304"/>
      <c r="Q2147" s="304"/>
      <c r="U2147" s="304"/>
      <c r="W2147" s="305"/>
      <c r="X2147" s="305"/>
      <c r="Z2147" s="302"/>
    </row>
    <row r="2148" spans="1:26">
      <c r="A2148" s="304"/>
      <c r="M2148" s="304"/>
      <c r="Q2148" s="304"/>
      <c r="U2148" s="304"/>
      <c r="W2148" s="305"/>
      <c r="X2148" s="305"/>
      <c r="Z2148" s="302"/>
    </row>
    <row r="2149" spans="1:26">
      <c r="A2149" s="304"/>
      <c r="M2149" s="304"/>
      <c r="Q2149" s="304"/>
      <c r="U2149" s="304"/>
      <c r="W2149" s="305"/>
      <c r="X2149" s="305"/>
      <c r="Z2149" s="302"/>
    </row>
    <row r="2150" spans="1:26">
      <c r="A2150" s="304"/>
      <c r="M2150" s="304"/>
      <c r="Q2150" s="304"/>
      <c r="U2150" s="304"/>
      <c r="W2150" s="305"/>
      <c r="X2150" s="305"/>
      <c r="Z2150" s="302"/>
    </row>
    <row r="2151" spans="1:26">
      <c r="A2151" s="304"/>
      <c r="M2151" s="304"/>
      <c r="Q2151" s="304"/>
      <c r="U2151" s="304"/>
      <c r="W2151" s="305"/>
      <c r="X2151" s="305"/>
      <c r="Z2151" s="302"/>
    </row>
    <row r="2152" spans="1:26">
      <c r="A2152" s="304"/>
      <c r="M2152" s="304"/>
      <c r="Q2152" s="304"/>
      <c r="U2152" s="304"/>
      <c r="W2152" s="305"/>
      <c r="X2152" s="305"/>
      <c r="Z2152" s="302"/>
    </row>
    <row r="2153" spans="1:26">
      <c r="A2153" s="304"/>
      <c r="M2153" s="304"/>
      <c r="Q2153" s="304"/>
      <c r="U2153" s="304"/>
      <c r="W2153" s="305"/>
      <c r="X2153" s="305"/>
      <c r="Z2153" s="302"/>
    </row>
    <row r="2154" spans="1:26">
      <c r="A2154" s="304"/>
      <c r="M2154" s="304"/>
      <c r="Q2154" s="304"/>
      <c r="U2154" s="304"/>
      <c r="W2154" s="305"/>
      <c r="X2154" s="305"/>
      <c r="Z2154" s="302"/>
    </row>
    <row r="2155" spans="1:26">
      <c r="A2155" s="304"/>
      <c r="M2155" s="304"/>
      <c r="Q2155" s="304"/>
      <c r="U2155" s="304"/>
      <c r="W2155" s="305"/>
      <c r="X2155" s="305"/>
      <c r="Z2155" s="302"/>
    </row>
    <row r="2156" spans="1:26">
      <c r="A2156" s="304"/>
      <c r="M2156" s="304"/>
      <c r="Q2156" s="304"/>
      <c r="U2156" s="304"/>
      <c r="W2156" s="305"/>
      <c r="X2156" s="305"/>
      <c r="Z2156" s="302"/>
    </row>
    <row r="2157" spans="1:26">
      <c r="A2157" s="304"/>
      <c r="M2157" s="304"/>
      <c r="Q2157" s="304"/>
      <c r="U2157" s="304"/>
      <c r="W2157" s="305"/>
      <c r="X2157" s="305"/>
      <c r="Z2157" s="302"/>
    </row>
    <row r="2158" spans="1:26">
      <c r="A2158" s="304"/>
      <c r="M2158" s="304"/>
      <c r="Q2158" s="304"/>
      <c r="U2158" s="304"/>
      <c r="W2158" s="305"/>
      <c r="X2158" s="305"/>
      <c r="Z2158" s="302"/>
    </row>
    <row r="2159" spans="1:26">
      <c r="A2159" s="304"/>
      <c r="M2159" s="304"/>
      <c r="Q2159" s="304"/>
      <c r="U2159" s="304"/>
      <c r="W2159" s="305"/>
      <c r="X2159" s="305"/>
      <c r="Z2159" s="302"/>
    </row>
    <row r="2160" spans="1:26">
      <c r="A2160" s="304"/>
      <c r="M2160" s="304"/>
      <c r="Q2160" s="304"/>
      <c r="U2160" s="304"/>
      <c r="W2160" s="305"/>
      <c r="X2160" s="305"/>
      <c r="Z2160" s="302"/>
    </row>
    <row r="2161" spans="1:26">
      <c r="A2161" s="304"/>
      <c r="M2161" s="304"/>
      <c r="Q2161" s="304"/>
      <c r="U2161" s="304"/>
      <c r="W2161" s="305"/>
      <c r="X2161" s="305"/>
      <c r="Z2161" s="302"/>
    </row>
    <row r="2162" spans="1:26">
      <c r="A2162" s="304"/>
      <c r="M2162" s="304"/>
      <c r="Q2162" s="304"/>
      <c r="U2162" s="304"/>
      <c r="W2162" s="305"/>
      <c r="X2162" s="305"/>
      <c r="Z2162" s="302"/>
    </row>
    <row r="2163" spans="1:26">
      <c r="A2163" s="304"/>
      <c r="M2163" s="304"/>
      <c r="Q2163" s="304"/>
      <c r="U2163" s="304"/>
      <c r="W2163" s="305"/>
      <c r="X2163" s="305"/>
      <c r="Z2163" s="302"/>
    </row>
    <row r="2164" spans="1:26">
      <c r="A2164" s="304"/>
      <c r="M2164" s="304"/>
      <c r="Q2164" s="304"/>
      <c r="U2164" s="304"/>
      <c r="W2164" s="305"/>
      <c r="X2164" s="305"/>
      <c r="Z2164" s="302"/>
    </row>
    <row r="2165" spans="1:26">
      <c r="A2165" s="304"/>
      <c r="M2165" s="304"/>
      <c r="Q2165" s="304"/>
      <c r="U2165" s="304"/>
      <c r="W2165" s="305"/>
      <c r="X2165" s="305"/>
      <c r="Z2165" s="302"/>
    </row>
    <row r="2166" spans="1:26">
      <c r="A2166" s="304"/>
      <c r="M2166" s="304"/>
      <c r="Q2166" s="304"/>
      <c r="U2166" s="304"/>
      <c r="W2166" s="305"/>
      <c r="X2166" s="305"/>
      <c r="Z2166" s="302"/>
    </row>
    <row r="2167" spans="1:26">
      <c r="A2167" s="304"/>
      <c r="M2167" s="304"/>
      <c r="Q2167" s="304"/>
      <c r="U2167" s="304"/>
      <c r="W2167" s="305"/>
      <c r="X2167" s="305"/>
      <c r="Z2167" s="302"/>
    </row>
    <row r="2168" spans="1:26">
      <c r="A2168" s="304"/>
      <c r="M2168" s="304"/>
      <c r="Q2168" s="304"/>
      <c r="U2168" s="304"/>
      <c r="W2168" s="305"/>
      <c r="X2168" s="305"/>
      <c r="Z2168" s="302"/>
    </row>
    <row r="2169" spans="1:26">
      <c r="A2169" s="304"/>
      <c r="M2169" s="304"/>
      <c r="Q2169" s="304"/>
      <c r="U2169" s="304"/>
      <c r="W2169" s="305"/>
      <c r="X2169" s="305"/>
      <c r="Z2169" s="302"/>
    </row>
    <row r="2170" spans="1:26">
      <c r="A2170" s="304"/>
      <c r="M2170" s="304"/>
      <c r="Q2170" s="304"/>
      <c r="U2170" s="304"/>
      <c r="W2170" s="305"/>
      <c r="X2170" s="305"/>
      <c r="Z2170" s="302"/>
    </row>
    <row r="2171" spans="1:26">
      <c r="A2171" s="304"/>
      <c r="M2171" s="304"/>
      <c r="Q2171" s="304"/>
      <c r="U2171" s="304"/>
      <c r="W2171" s="305"/>
      <c r="X2171" s="305"/>
      <c r="Z2171" s="302"/>
    </row>
    <row r="2172" spans="1:26">
      <c r="A2172" s="304"/>
      <c r="M2172" s="304"/>
      <c r="Q2172" s="304"/>
      <c r="U2172" s="304"/>
      <c r="W2172" s="305"/>
      <c r="X2172" s="305"/>
      <c r="Z2172" s="302"/>
    </row>
    <row r="2173" spans="1:26">
      <c r="A2173" s="304"/>
      <c r="M2173" s="304"/>
      <c r="Q2173" s="304"/>
      <c r="U2173" s="304"/>
      <c r="W2173" s="305"/>
      <c r="X2173" s="305"/>
      <c r="Z2173" s="302"/>
    </row>
    <row r="2174" spans="1:26">
      <c r="A2174" s="304"/>
      <c r="M2174" s="304"/>
      <c r="Q2174" s="304"/>
      <c r="U2174" s="304"/>
      <c r="W2174" s="305"/>
      <c r="X2174" s="305"/>
      <c r="Z2174" s="302"/>
    </row>
    <row r="2175" spans="1:26">
      <c r="A2175" s="304"/>
      <c r="M2175" s="304"/>
      <c r="Q2175" s="304"/>
      <c r="U2175" s="304"/>
      <c r="W2175" s="305"/>
      <c r="X2175" s="305"/>
      <c r="Z2175" s="302"/>
    </row>
    <row r="2176" spans="1:26">
      <c r="A2176" s="304"/>
      <c r="M2176" s="304"/>
      <c r="Q2176" s="304"/>
      <c r="U2176" s="304"/>
      <c r="W2176" s="305"/>
      <c r="X2176" s="305"/>
      <c r="Z2176" s="302"/>
    </row>
    <row r="2177" spans="1:26">
      <c r="A2177" s="304"/>
      <c r="M2177" s="304"/>
      <c r="Q2177" s="304"/>
      <c r="U2177" s="304"/>
      <c r="W2177" s="305"/>
      <c r="X2177" s="305"/>
      <c r="Z2177" s="302"/>
    </row>
    <row r="2178" spans="1:26">
      <c r="A2178" s="304"/>
      <c r="M2178" s="304"/>
      <c r="Q2178" s="304"/>
      <c r="U2178" s="304"/>
      <c r="W2178" s="305"/>
      <c r="X2178" s="305"/>
      <c r="Z2178" s="302"/>
    </row>
    <row r="2179" spans="1:26">
      <c r="A2179" s="304"/>
      <c r="M2179" s="304"/>
      <c r="Q2179" s="304"/>
      <c r="U2179" s="304"/>
      <c r="W2179" s="305"/>
      <c r="X2179" s="305"/>
      <c r="Z2179" s="302"/>
    </row>
    <row r="2180" spans="1:26">
      <c r="A2180" s="304"/>
      <c r="M2180" s="304"/>
      <c r="Q2180" s="304"/>
      <c r="U2180" s="304"/>
      <c r="W2180" s="305"/>
      <c r="X2180" s="305"/>
      <c r="Z2180" s="302"/>
    </row>
    <row r="2181" spans="1:26">
      <c r="A2181" s="304"/>
      <c r="M2181" s="304"/>
      <c r="Q2181" s="304"/>
      <c r="U2181" s="304"/>
      <c r="W2181" s="305"/>
      <c r="X2181" s="305"/>
      <c r="Z2181" s="302"/>
    </row>
    <row r="2182" spans="1:26">
      <c r="A2182" s="304"/>
      <c r="M2182" s="304"/>
      <c r="Q2182" s="304"/>
      <c r="U2182" s="304"/>
      <c r="W2182" s="305"/>
      <c r="X2182" s="305"/>
      <c r="Z2182" s="302"/>
    </row>
    <row r="2183" spans="1:26">
      <c r="A2183" s="304"/>
      <c r="M2183" s="304"/>
      <c r="Q2183" s="304"/>
      <c r="U2183" s="304"/>
      <c r="W2183" s="305"/>
      <c r="X2183" s="305"/>
      <c r="Z2183" s="302"/>
    </row>
    <row r="2184" spans="1:26">
      <c r="A2184" s="304"/>
      <c r="M2184" s="304"/>
      <c r="Q2184" s="304"/>
      <c r="U2184" s="304"/>
      <c r="W2184" s="305"/>
      <c r="X2184" s="305"/>
      <c r="Z2184" s="302"/>
    </row>
    <row r="2185" spans="1:26">
      <c r="A2185" s="304"/>
      <c r="M2185" s="304"/>
      <c r="Q2185" s="304"/>
      <c r="U2185" s="304"/>
      <c r="W2185" s="305"/>
      <c r="X2185" s="305"/>
      <c r="Z2185" s="302"/>
    </row>
    <row r="2186" spans="1:26">
      <c r="A2186" s="304"/>
      <c r="M2186" s="304"/>
      <c r="Q2186" s="304"/>
      <c r="U2186" s="304"/>
      <c r="W2186" s="305"/>
      <c r="X2186" s="305"/>
      <c r="Z2186" s="302"/>
    </row>
    <row r="2187" spans="1:26">
      <c r="A2187" s="304"/>
      <c r="M2187" s="304"/>
      <c r="Q2187" s="304"/>
      <c r="U2187" s="304"/>
      <c r="W2187" s="305"/>
      <c r="X2187" s="305"/>
      <c r="Z2187" s="302"/>
    </row>
    <row r="2188" spans="1:26">
      <c r="A2188" s="304"/>
      <c r="M2188" s="304"/>
      <c r="Q2188" s="304"/>
      <c r="U2188" s="304"/>
      <c r="W2188" s="305"/>
      <c r="X2188" s="305"/>
      <c r="Z2188" s="302"/>
    </row>
    <row r="2189" spans="1:26">
      <c r="A2189" s="304"/>
      <c r="M2189" s="304"/>
      <c r="Q2189" s="304"/>
      <c r="U2189" s="304"/>
      <c r="W2189" s="305"/>
      <c r="X2189" s="305"/>
      <c r="Z2189" s="302"/>
    </row>
    <row r="2190" spans="1:26">
      <c r="A2190" s="304"/>
      <c r="M2190" s="304"/>
      <c r="Q2190" s="304"/>
      <c r="U2190" s="304"/>
      <c r="W2190" s="305"/>
      <c r="X2190" s="305"/>
      <c r="Z2190" s="302"/>
    </row>
    <row r="2191" spans="1:26">
      <c r="A2191" s="304"/>
      <c r="M2191" s="304"/>
      <c r="Q2191" s="304"/>
      <c r="U2191" s="304"/>
      <c r="W2191" s="305"/>
      <c r="X2191" s="305"/>
      <c r="Z2191" s="302"/>
    </row>
    <row r="2192" spans="1:26">
      <c r="A2192" s="304"/>
      <c r="M2192" s="304"/>
      <c r="Q2192" s="304"/>
      <c r="U2192" s="304"/>
      <c r="W2192" s="305"/>
      <c r="X2192" s="305"/>
      <c r="Z2192" s="302"/>
    </row>
    <row r="2193" spans="1:26">
      <c r="A2193" s="304"/>
      <c r="M2193" s="304"/>
      <c r="Q2193" s="304"/>
      <c r="U2193" s="304"/>
      <c r="W2193" s="305"/>
      <c r="X2193" s="305"/>
      <c r="Z2193" s="302"/>
    </row>
    <row r="2194" spans="1:26">
      <c r="A2194" s="304"/>
      <c r="M2194" s="304"/>
      <c r="Q2194" s="304"/>
      <c r="U2194" s="304"/>
      <c r="W2194" s="305"/>
      <c r="X2194" s="305"/>
      <c r="Z2194" s="302"/>
    </row>
    <row r="2195" spans="1:26">
      <c r="A2195" s="304"/>
      <c r="M2195" s="304"/>
      <c r="Q2195" s="304"/>
      <c r="U2195" s="304"/>
      <c r="W2195" s="305"/>
      <c r="X2195" s="305"/>
      <c r="Z2195" s="302"/>
    </row>
    <row r="2196" spans="1:26">
      <c r="A2196" s="304"/>
      <c r="M2196" s="304"/>
      <c r="Q2196" s="304"/>
      <c r="U2196" s="304"/>
      <c r="W2196" s="305"/>
      <c r="X2196" s="305"/>
      <c r="Z2196" s="302"/>
    </row>
    <row r="2197" spans="1:26">
      <c r="A2197" s="304"/>
      <c r="M2197" s="304"/>
      <c r="Q2197" s="304"/>
      <c r="U2197" s="304"/>
      <c r="W2197" s="305"/>
      <c r="X2197" s="305"/>
      <c r="Z2197" s="302"/>
    </row>
    <row r="2198" spans="1:26">
      <c r="A2198" s="304"/>
      <c r="M2198" s="304"/>
      <c r="Q2198" s="304"/>
      <c r="U2198" s="304"/>
      <c r="W2198" s="305"/>
      <c r="X2198" s="305"/>
      <c r="Z2198" s="302"/>
    </row>
    <row r="2199" spans="1:26">
      <c r="A2199" s="304"/>
      <c r="M2199" s="304"/>
      <c r="Q2199" s="304"/>
      <c r="U2199" s="304"/>
      <c r="W2199" s="305"/>
      <c r="X2199" s="305"/>
      <c r="Z2199" s="302"/>
    </row>
    <row r="2200" spans="1:26">
      <c r="A2200" s="304"/>
      <c r="M2200" s="304"/>
      <c r="Q2200" s="304"/>
      <c r="U2200" s="304"/>
      <c r="W2200" s="305"/>
      <c r="X2200" s="305"/>
      <c r="Z2200" s="302"/>
    </row>
    <row r="2201" spans="1:26">
      <c r="A2201" s="304"/>
      <c r="M2201" s="304"/>
      <c r="Q2201" s="304"/>
      <c r="U2201" s="304"/>
      <c r="W2201" s="305"/>
      <c r="X2201" s="305"/>
      <c r="Z2201" s="302"/>
    </row>
    <row r="2202" spans="1:26">
      <c r="A2202" s="304"/>
      <c r="M2202" s="304"/>
      <c r="Q2202" s="304"/>
      <c r="U2202" s="304"/>
      <c r="W2202" s="305"/>
      <c r="X2202" s="305"/>
      <c r="Z2202" s="302"/>
    </row>
    <row r="2203" spans="1:26">
      <c r="A2203" s="304"/>
      <c r="M2203" s="304"/>
      <c r="Q2203" s="304"/>
      <c r="U2203" s="304"/>
      <c r="W2203" s="305"/>
      <c r="X2203" s="305"/>
      <c r="Z2203" s="302"/>
    </row>
    <row r="2204" spans="1:26">
      <c r="A2204" s="304"/>
      <c r="M2204" s="304"/>
      <c r="Q2204" s="304"/>
      <c r="U2204" s="304"/>
      <c r="W2204" s="305"/>
      <c r="X2204" s="305"/>
      <c r="Z2204" s="302"/>
    </row>
    <row r="2205" spans="1:26">
      <c r="A2205" s="304"/>
      <c r="M2205" s="304"/>
      <c r="Q2205" s="304"/>
      <c r="U2205" s="304"/>
      <c r="W2205" s="305"/>
      <c r="X2205" s="305"/>
      <c r="Z2205" s="302"/>
    </row>
    <row r="2206" spans="1:26">
      <c r="A2206" s="304"/>
      <c r="M2206" s="304"/>
      <c r="Q2206" s="304"/>
      <c r="U2206" s="304"/>
      <c r="W2206" s="305"/>
      <c r="X2206" s="305"/>
      <c r="Y2206" s="306"/>
      <c r="Z2206" s="302"/>
    </row>
    <row r="2207" spans="1:26">
      <c r="A2207" s="304"/>
      <c r="M2207" s="304"/>
      <c r="Q2207" s="304"/>
      <c r="U2207" s="304"/>
      <c r="W2207" s="305"/>
      <c r="X2207" s="305"/>
      <c r="Z2207" s="302"/>
    </row>
    <row r="2208" spans="1:26">
      <c r="A2208" s="304"/>
      <c r="M2208" s="304"/>
      <c r="Q2208" s="304"/>
      <c r="U2208" s="304"/>
      <c r="W2208" s="305"/>
      <c r="X2208" s="305"/>
      <c r="Z2208" s="302"/>
    </row>
    <row r="2209" spans="1:26">
      <c r="A2209" s="304"/>
      <c r="M2209" s="304"/>
      <c r="Q2209" s="304"/>
      <c r="U2209" s="304"/>
      <c r="W2209" s="305"/>
      <c r="X2209" s="305"/>
      <c r="Z2209" s="302"/>
    </row>
    <row r="2210" spans="1:26">
      <c r="A2210" s="304"/>
      <c r="M2210" s="304"/>
      <c r="Q2210" s="304"/>
      <c r="U2210" s="304"/>
      <c r="W2210" s="305"/>
      <c r="X2210" s="305"/>
      <c r="Z2210" s="302"/>
    </row>
    <row r="2211" spans="1:26">
      <c r="A2211" s="304"/>
      <c r="M2211" s="304"/>
      <c r="Q2211" s="304"/>
      <c r="U2211" s="304"/>
      <c r="W2211" s="305"/>
      <c r="X2211" s="305"/>
      <c r="Z2211" s="302"/>
    </row>
    <row r="2212" spans="1:26">
      <c r="A2212" s="304"/>
      <c r="M2212" s="304"/>
      <c r="Q2212" s="304"/>
      <c r="U2212" s="304"/>
      <c r="W2212" s="305"/>
      <c r="X2212" s="305"/>
      <c r="Z2212" s="302"/>
    </row>
    <row r="2213" spans="1:26">
      <c r="A2213" s="304"/>
      <c r="M2213" s="304"/>
      <c r="Q2213" s="304"/>
      <c r="U2213" s="304"/>
      <c r="W2213" s="305"/>
      <c r="X2213" s="305"/>
      <c r="Z2213" s="302"/>
    </row>
    <row r="2214" spans="1:26">
      <c r="A2214" s="304"/>
      <c r="M2214" s="304"/>
      <c r="Q2214" s="304"/>
      <c r="U2214" s="304"/>
      <c r="W2214" s="305"/>
      <c r="X2214" s="305"/>
      <c r="Z2214" s="302"/>
    </row>
    <row r="2215" spans="1:26">
      <c r="A2215" s="304"/>
      <c r="M2215" s="304"/>
      <c r="Q2215" s="304"/>
      <c r="U2215" s="304"/>
      <c r="W2215" s="305"/>
      <c r="X2215" s="305"/>
      <c r="Z2215" s="302"/>
    </row>
    <row r="2216" spans="1:26">
      <c r="A2216" s="304"/>
      <c r="M2216" s="304"/>
      <c r="Q2216" s="304"/>
      <c r="U2216" s="304"/>
      <c r="W2216" s="305"/>
      <c r="X2216" s="305"/>
      <c r="Z2216" s="302"/>
    </row>
    <row r="2217" spans="1:26">
      <c r="A2217" s="304"/>
      <c r="M2217" s="304"/>
      <c r="Q2217" s="304"/>
      <c r="U2217" s="304"/>
      <c r="W2217" s="305"/>
      <c r="X2217" s="305"/>
      <c r="Z2217" s="302"/>
    </row>
    <row r="2218" spans="1:26">
      <c r="A2218" s="304"/>
      <c r="M2218" s="304"/>
      <c r="Q2218" s="304"/>
      <c r="U2218" s="304"/>
      <c r="W2218" s="305"/>
      <c r="X2218" s="305"/>
      <c r="Z2218" s="302"/>
    </row>
    <row r="2219" spans="1:26">
      <c r="A2219" s="304"/>
      <c r="M2219" s="304"/>
      <c r="Q2219" s="304"/>
      <c r="U2219" s="304"/>
      <c r="W2219" s="305"/>
      <c r="X2219" s="305"/>
      <c r="Z2219" s="302"/>
    </row>
    <row r="2220" spans="1:26">
      <c r="A2220" s="304"/>
      <c r="M2220" s="304"/>
      <c r="Q2220" s="304"/>
      <c r="U2220" s="304"/>
      <c r="W2220" s="305"/>
      <c r="X2220" s="305"/>
      <c r="Z2220" s="302"/>
    </row>
    <row r="2221" spans="1:26">
      <c r="A2221" s="304"/>
      <c r="M2221" s="304"/>
      <c r="Q2221" s="304"/>
      <c r="U2221" s="304"/>
      <c r="W2221" s="305"/>
      <c r="X2221" s="305"/>
      <c r="Z2221" s="302"/>
    </row>
    <row r="2222" spans="1:26">
      <c r="A2222" s="304"/>
      <c r="M2222" s="304"/>
      <c r="Q2222" s="304"/>
      <c r="U2222" s="304"/>
      <c r="W2222" s="305"/>
      <c r="X2222" s="305"/>
      <c r="Z2222" s="302"/>
    </row>
    <row r="2223" spans="1:26">
      <c r="A2223" s="304"/>
      <c r="M2223" s="304"/>
      <c r="Q2223" s="304"/>
      <c r="U2223" s="304"/>
      <c r="W2223" s="305"/>
      <c r="X2223" s="305"/>
      <c r="Z2223" s="302"/>
    </row>
    <row r="2224" spans="1:26">
      <c r="A2224" s="304"/>
      <c r="M2224" s="304"/>
      <c r="Q2224" s="304"/>
      <c r="U2224" s="304"/>
      <c r="W2224" s="305"/>
      <c r="X2224" s="305"/>
      <c r="Z2224" s="302"/>
    </row>
    <row r="2225" spans="1:26">
      <c r="A2225" s="304"/>
      <c r="M2225" s="304"/>
      <c r="Q2225" s="304"/>
      <c r="U2225" s="304"/>
      <c r="W2225" s="305"/>
      <c r="X2225" s="305"/>
      <c r="Z2225" s="302"/>
    </row>
    <row r="2226" spans="1:26">
      <c r="A2226" s="304"/>
      <c r="M2226" s="304"/>
      <c r="Q2226" s="304"/>
      <c r="U2226" s="304"/>
      <c r="W2226" s="305"/>
      <c r="X2226" s="305"/>
      <c r="Z2226" s="302"/>
    </row>
    <row r="2227" spans="1:26">
      <c r="A2227" s="304"/>
      <c r="M2227" s="304"/>
      <c r="Q2227" s="304"/>
      <c r="U2227" s="304"/>
      <c r="W2227" s="305"/>
      <c r="X2227" s="305"/>
      <c r="Z2227" s="302"/>
    </row>
    <row r="2228" spans="1:26">
      <c r="A2228" s="304"/>
      <c r="M2228" s="304"/>
      <c r="Q2228" s="304"/>
      <c r="U2228" s="304"/>
      <c r="W2228" s="305"/>
      <c r="X2228" s="305"/>
      <c r="Z2228" s="302"/>
    </row>
    <row r="2229" spans="1:26">
      <c r="A2229" s="304"/>
      <c r="M2229" s="304"/>
      <c r="Q2229" s="304"/>
      <c r="U2229" s="304"/>
      <c r="W2229" s="305"/>
      <c r="X2229" s="305"/>
      <c r="Z2229" s="302"/>
    </row>
    <row r="2230" spans="1:26">
      <c r="A2230" s="304"/>
      <c r="M2230" s="304"/>
      <c r="Q2230" s="304"/>
      <c r="U2230" s="304"/>
      <c r="W2230" s="305"/>
      <c r="X2230" s="305"/>
      <c r="Z2230" s="302"/>
    </row>
    <row r="2231" spans="1:26">
      <c r="A2231" s="304"/>
      <c r="M2231" s="304"/>
      <c r="Q2231" s="304"/>
      <c r="U2231" s="304"/>
      <c r="W2231" s="305"/>
      <c r="X2231" s="305"/>
      <c r="Z2231" s="302"/>
    </row>
    <row r="2232" spans="1:26">
      <c r="A2232" s="304"/>
      <c r="M2232" s="304"/>
      <c r="Q2232" s="304"/>
      <c r="U2232" s="304"/>
      <c r="W2232" s="305"/>
      <c r="X2232" s="305"/>
      <c r="Z2232" s="302"/>
    </row>
    <row r="2233" spans="1:26">
      <c r="A2233" s="304"/>
      <c r="M2233" s="304"/>
      <c r="Q2233" s="304"/>
      <c r="U2233" s="304"/>
      <c r="W2233" s="305"/>
      <c r="X2233" s="305"/>
      <c r="Z2233" s="302"/>
    </row>
    <row r="2234" spans="1:26">
      <c r="A2234" s="304"/>
      <c r="M2234" s="304"/>
      <c r="Q2234" s="304"/>
      <c r="U2234" s="304"/>
      <c r="W2234" s="305"/>
      <c r="X2234" s="305"/>
      <c r="Z2234" s="302"/>
    </row>
    <row r="2235" spans="1:26">
      <c r="A2235" s="304"/>
      <c r="M2235" s="304"/>
      <c r="Q2235" s="304"/>
      <c r="U2235" s="304"/>
      <c r="W2235" s="305"/>
      <c r="X2235" s="305"/>
      <c r="Z2235" s="302"/>
    </row>
    <row r="2236" spans="1:26">
      <c r="A2236" s="304"/>
      <c r="M2236" s="304"/>
      <c r="Q2236" s="304"/>
      <c r="U2236" s="304"/>
      <c r="W2236" s="305"/>
      <c r="X2236" s="305"/>
      <c r="Z2236" s="302"/>
    </row>
    <row r="2237" spans="1:26">
      <c r="A2237" s="304"/>
      <c r="M2237" s="304"/>
      <c r="Q2237" s="304"/>
      <c r="U2237" s="304"/>
      <c r="W2237" s="305"/>
      <c r="X2237" s="305"/>
      <c r="Z2237" s="302"/>
    </row>
    <row r="2238" spans="1:26">
      <c r="A2238" s="304"/>
      <c r="M2238" s="304"/>
      <c r="Q2238" s="304"/>
      <c r="U2238" s="304"/>
      <c r="W2238" s="305"/>
      <c r="X2238" s="305"/>
      <c r="Z2238" s="302"/>
    </row>
    <row r="2239" spans="1:26">
      <c r="A2239" s="304"/>
      <c r="M2239" s="304"/>
      <c r="Q2239" s="304"/>
      <c r="U2239" s="304"/>
      <c r="W2239" s="305"/>
      <c r="X2239" s="305"/>
      <c r="Z2239" s="302"/>
    </row>
    <row r="2240" spans="1:26">
      <c r="A2240" s="304"/>
      <c r="M2240" s="304"/>
      <c r="Q2240" s="304"/>
      <c r="U2240" s="304"/>
      <c r="W2240" s="305"/>
      <c r="X2240" s="305"/>
      <c r="Z2240" s="302"/>
    </row>
    <row r="2241" spans="1:26">
      <c r="A2241" s="304"/>
      <c r="M2241" s="304"/>
      <c r="Q2241" s="304"/>
      <c r="U2241" s="304"/>
      <c r="W2241" s="305"/>
      <c r="X2241" s="305"/>
      <c r="Z2241" s="302"/>
    </row>
    <row r="2242" spans="1:26">
      <c r="A2242" s="304"/>
      <c r="M2242" s="304"/>
      <c r="Q2242" s="304"/>
      <c r="U2242" s="304"/>
      <c r="W2242" s="305"/>
      <c r="X2242" s="305"/>
      <c r="Z2242" s="302"/>
    </row>
    <row r="2243" spans="1:26">
      <c r="A2243" s="304"/>
      <c r="M2243" s="304"/>
      <c r="Q2243" s="304"/>
      <c r="U2243" s="304"/>
      <c r="W2243" s="305"/>
      <c r="X2243" s="305"/>
      <c r="Z2243" s="302"/>
    </row>
    <row r="2244" spans="1:26">
      <c r="A2244" s="304"/>
      <c r="M2244" s="304"/>
      <c r="Q2244" s="304"/>
      <c r="U2244" s="304"/>
      <c r="W2244" s="305"/>
      <c r="X2244" s="305"/>
      <c r="Z2244" s="302"/>
    </row>
    <row r="2245" spans="1:26">
      <c r="A2245" s="304"/>
      <c r="M2245" s="304"/>
      <c r="Q2245" s="304"/>
      <c r="U2245" s="304"/>
      <c r="W2245" s="305"/>
      <c r="X2245" s="305"/>
      <c r="Z2245" s="302"/>
    </row>
    <row r="2246" spans="1:26">
      <c r="A2246" s="304"/>
      <c r="M2246" s="304"/>
      <c r="Q2246" s="304"/>
      <c r="U2246" s="304"/>
      <c r="W2246" s="305"/>
      <c r="X2246" s="305"/>
      <c r="Z2246" s="302"/>
    </row>
    <row r="2247" spans="1:26">
      <c r="A2247" s="304"/>
      <c r="M2247" s="304"/>
      <c r="Q2247" s="304"/>
      <c r="U2247" s="304"/>
      <c r="W2247" s="305"/>
      <c r="X2247" s="305"/>
      <c r="Z2247" s="302"/>
    </row>
    <row r="2248" spans="1:26">
      <c r="A2248" s="304"/>
      <c r="M2248" s="304"/>
      <c r="Q2248" s="304"/>
      <c r="U2248" s="304"/>
      <c r="W2248" s="305"/>
      <c r="X2248" s="305"/>
      <c r="Z2248" s="302"/>
    </row>
    <row r="2249" spans="1:26">
      <c r="A2249" s="304"/>
      <c r="M2249" s="304"/>
      <c r="Q2249" s="304"/>
      <c r="U2249" s="304"/>
      <c r="W2249" s="305"/>
      <c r="X2249" s="305"/>
      <c r="Z2249" s="302"/>
    </row>
    <row r="2250" spans="1:26">
      <c r="A2250" s="304"/>
      <c r="M2250" s="304"/>
      <c r="Q2250" s="304"/>
      <c r="U2250" s="304"/>
      <c r="W2250" s="305"/>
      <c r="X2250" s="305"/>
      <c r="Z2250" s="302"/>
    </row>
    <row r="2251" spans="1:26">
      <c r="A2251" s="304"/>
      <c r="M2251" s="304"/>
      <c r="Q2251" s="304"/>
      <c r="U2251" s="304"/>
      <c r="W2251" s="305"/>
      <c r="X2251" s="305"/>
      <c r="Z2251" s="302"/>
    </row>
    <row r="2252" spans="1:26">
      <c r="A2252" s="304"/>
      <c r="M2252" s="304"/>
      <c r="Q2252" s="304"/>
      <c r="U2252" s="304"/>
      <c r="W2252" s="305"/>
      <c r="X2252" s="305"/>
      <c r="Z2252" s="302"/>
    </row>
    <row r="2253" spans="1:26">
      <c r="A2253" s="304"/>
      <c r="M2253" s="304"/>
      <c r="Q2253" s="304"/>
      <c r="U2253" s="304"/>
      <c r="W2253" s="305"/>
      <c r="X2253" s="305"/>
      <c r="Z2253" s="302"/>
    </row>
    <row r="2254" spans="1:26">
      <c r="A2254" s="304"/>
      <c r="M2254" s="304"/>
      <c r="Q2254" s="304"/>
      <c r="U2254" s="304"/>
      <c r="W2254" s="305"/>
      <c r="X2254" s="305"/>
      <c r="Z2254" s="302"/>
    </row>
    <row r="2255" spans="1:26">
      <c r="A2255" s="304"/>
      <c r="M2255" s="304"/>
      <c r="Q2255" s="304"/>
      <c r="U2255" s="304"/>
      <c r="W2255" s="305"/>
      <c r="X2255" s="305"/>
      <c r="Z2255" s="302"/>
    </row>
    <row r="2256" spans="1:26">
      <c r="A2256" s="304"/>
      <c r="M2256" s="304"/>
      <c r="Q2256" s="304"/>
      <c r="U2256" s="304"/>
      <c r="W2256" s="305"/>
      <c r="X2256" s="305"/>
      <c r="Z2256" s="302"/>
    </row>
    <row r="2257" spans="1:26">
      <c r="A2257" s="304"/>
      <c r="M2257" s="304"/>
      <c r="Q2257" s="304"/>
      <c r="U2257" s="304"/>
      <c r="W2257" s="305"/>
      <c r="X2257" s="305"/>
      <c r="Z2257" s="302"/>
    </row>
    <row r="2258" spans="1:26">
      <c r="A2258" s="304"/>
      <c r="M2258" s="304"/>
      <c r="Q2258" s="304"/>
      <c r="U2258" s="304"/>
      <c r="W2258" s="305"/>
      <c r="X2258" s="305"/>
      <c r="Z2258" s="302"/>
    </row>
    <row r="2259" spans="1:26">
      <c r="A2259" s="304"/>
      <c r="M2259" s="304"/>
      <c r="Q2259" s="304"/>
      <c r="U2259" s="304"/>
      <c r="W2259" s="305"/>
      <c r="X2259" s="305"/>
      <c r="Z2259" s="302"/>
    </row>
    <row r="2260" spans="1:26">
      <c r="A2260" s="304"/>
      <c r="M2260" s="304"/>
      <c r="Q2260" s="304"/>
      <c r="U2260" s="304"/>
      <c r="W2260" s="305"/>
      <c r="X2260" s="305"/>
      <c r="Z2260" s="302"/>
    </row>
    <row r="2261" spans="1:26">
      <c r="A2261" s="304"/>
      <c r="M2261" s="304"/>
      <c r="Q2261" s="304"/>
      <c r="U2261" s="304"/>
      <c r="W2261" s="305"/>
      <c r="X2261" s="305"/>
      <c r="Z2261" s="302"/>
    </row>
    <row r="2262" spans="1:26">
      <c r="A2262" s="304"/>
      <c r="M2262" s="304"/>
      <c r="Q2262" s="304"/>
      <c r="U2262" s="304"/>
      <c r="W2262" s="305"/>
      <c r="X2262" s="305"/>
      <c r="Z2262" s="302"/>
    </row>
    <row r="2263" spans="1:26">
      <c r="A2263" s="304"/>
      <c r="M2263" s="304"/>
      <c r="Q2263" s="304"/>
      <c r="U2263" s="304"/>
      <c r="W2263" s="305"/>
      <c r="X2263" s="305"/>
      <c r="Z2263" s="302"/>
    </row>
    <row r="2264" spans="1:26">
      <c r="A2264" s="304"/>
      <c r="M2264" s="304"/>
      <c r="Q2264" s="304"/>
      <c r="U2264" s="304"/>
      <c r="W2264" s="305"/>
      <c r="X2264" s="305"/>
      <c r="Z2264" s="302"/>
    </row>
    <row r="2265" spans="1:26">
      <c r="A2265" s="304"/>
      <c r="M2265" s="304"/>
      <c r="Q2265" s="304"/>
      <c r="U2265" s="304"/>
      <c r="W2265" s="305"/>
      <c r="X2265" s="305"/>
      <c r="Z2265" s="302"/>
    </row>
    <row r="2266" spans="1:26">
      <c r="A2266" s="304"/>
      <c r="M2266" s="304"/>
      <c r="Q2266" s="304"/>
      <c r="U2266" s="304"/>
      <c r="W2266" s="305"/>
      <c r="X2266" s="305"/>
      <c r="Z2266" s="302"/>
    </row>
    <row r="2267" spans="1:26">
      <c r="A2267" s="304"/>
      <c r="M2267" s="304"/>
      <c r="Q2267" s="304"/>
      <c r="U2267" s="304"/>
      <c r="W2267" s="305"/>
      <c r="X2267" s="305"/>
      <c r="Z2267" s="302"/>
    </row>
    <row r="2268" spans="1:26">
      <c r="A2268" s="304"/>
      <c r="M2268" s="304"/>
      <c r="Q2268" s="304"/>
      <c r="U2268" s="304"/>
      <c r="W2268" s="305"/>
      <c r="X2268" s="305"/>
      <c r="Z2268" s="302"/>
    </row>
    <row r="2269" spans="1:26">
      <c r="A2269" s="304"/>
      <c r="M2269" s="304"/>
      <c r="Q2269" s="304"/>
      <c r="U2269" s="304"/>
      <c r="W2269" s="305"/>
      <c r="X2269" s="305"/>
      <c r="Z2269" s="302"/>
    </row>
    <row r="2270" spans="1:26">
      <c r="A2270" s="304"/>
      <c r="M2270" s="304"/>
      <c r="Q2270" s="304"/>
      <c r="U2270" s="304"/>
      <c r="W2270" s="305"/>
      <c r="X2270" s="305"/>
      <c r="Z2270" s="302"/>
    </row>
    <row r="2271" spans="1:26">
      <c r="A2271" s="304"/>
      <c r="M2271" s="304"/>
      <c r="Q2271" s="304"/>
      <c r="U2271" s="304"/>
      <c r="W2271" s="305"/>
      <c r="X2271" s="305"/>
      <c r="Z2271" s="302"/>
    </row>
    <row r="2272" spans="1:26">
      <c r="A2272" s="304"/>
      <c r="M2272" s="304"/>
      <c r="Q2272" s="304"/>
      <c r="U2272" s="304"/>
      <c r="W2272" s="305"/>
      <c r="X2272" s="305"/>
      <c r="Z2272" s="302"/>
    </row>
    <row r="2273" spans="1:26">
      <c r="A2273" s="304"/>
      <c r="M2273" s="304"/>
      <c r="Q2273" s="304"/>
      <c r="U2273" s="304"/>
      <c r="W2273" s="305"/>
      <c r="X2273" s="305"/>
      <c r="Z2273" s="302"/>
    </row>
    <row r="2274" spans="1:26">
      <c r="A2274" s="304"/>
      <c r="M2274" s="304"/>
      <c r="Q2274" s="304"/>
      <c r="U2274" s="304"/>
      <c r="W2274" s="305"/>
      <c r="X2274" s="305"/>
      <c r="Z2274" s="302"/>
    </row>
    <row r="2275" spans="1:26">
      <c r="A2275" s="304"/>
      <c r="M2275" s="304"/>
      <c r="Q2275" s="304"/>
      <c r="U2275" s="304"/>
      <c r="W2275" s="305"/>
      <c r="X2275" s="305"/>
      <c r="Z2275" s="302"/>
    </row>
    <row r="2276" spans="1:26">
      <c r="A2276" s="304"/>
      <c r="M2276" s="304"/>
      <c r="Q2276" s="304"/>
      <c r="U2276" s="304"/>
      <c r="W2276" s="305"/>
      <c r="X2276" s="305"/>
      <c r="Z2276" s="302"/>
    </row>
    <row r="2277" spans="1:26">
      <c r="A2277" s="304"/>
      <c r="M2277" s="304"/>
      <c r="Q2277" s="304"/>
      <c r="U2277" s="304"/>
      <c r="W2277" s="305"/>
      <c r="X2277" s="305"/>
      <c r="Z2277" s="302"/>
    </row>
    <row r="2278" spans="1:26">
      <c r="A2278" s="304"/>
      <c r="M2278" s="304"/>
      <c r="Q2278" s="304"/>
      <c r="U2278" s="304"/>
      <c r="W2278" s="305"/>
      <c r="X2278" s="305"/>
      <c r="Z2278" s="302"/>
    </row>
    <row r="2279" spans="1:26">
      <c r="A2279" s="304"/>
      <c r="M2279" s="304"/>
      <c r="Q2279" s="304"/>
      <c r="U2279" s="304"/>
      <c r="W2279" s="305"/>
      <c r="X2279" s="305"/>
      <c r="Z2279" s="302"/>
    </row>
    <row r="2280" spans="1:26">
      <c r="A2280" s="304"/>
      <c r="M2280" s="304"/>
      <c r="Q2280" s="304"/>
      <c r="U2280" s="304"/>
      <c r="W2280" s="305"/>
      <c r="X2280" s="305"/>
      <c r="Z2280" s="302"/>
    </row>
    <row r="2281" spans="1:26">
      <c r="A2281" s="304"/>
      <c r="M2281" s="304"/>
      <c r="Q2281" s="304"/>
      <c r="U2281" s="304"/>
      <c r="W2281" s="305"/>
      <c r="X2281" s="305"/>
      <c r="Z2281" s="302"/>
    </row>
    <row r="2282" spans="1:26">
      <c r="A2282" s="304"/>
      <c r="M2282" s="304"/>
      <c r="Q2282" s="304"/>
      <c r="U2282" s="304"/>
      <c r="W2282" s="305"/>
      <c r="X2282" s="305"/>
      <c r="Z2282" s="302"/>
    </row>
    <row r="2283" spans="1:26">
      <c r="A2283" s="304"/>
      <c r="M2283" s="304"/>
      <c r="Q2283" s="304"/>
      <c r="U2283" s="304"/>
      <c r="W2283" s="305"/>
      <c r="X2283" s="305"/>
      <c r="Z2283" s="302"/>
    </row>
    <row r="2284" spans="1:26">
      <c r="A2284" s="304"/>
      <c r="M2284" s="304"/>
      <c r="Q2284" s="304"/>
      <c r="U2284" s="304"/>
      <c r="W2284" s="305"/>
      <c r="X2284" s="305"/>
      <c r="Z2284" s="302"/>
    </row>
    <row r="2285" spans="1:26">
      <c r="A2285" s="304"/>
      <c r="M2285" s="304"/>
      <c r="Q2285" s="304"/>
      <c r="U2285" s="304"/>
      <c r="W2285" s="305"/>
      <c r="X2285" s="305"/>
      <c r="Z2285" s="302"/>
    </row>
    <row r="2286" spans="1:26">
      <c r="A2286" s="304"/>
      <c r="M2286" s="304"/>
      <c r="Q2286" s="304"/>
      <c r="U2286" s="304"/>
      <c r="W2286" s="305"/>
      <c r="X2286" s="305"/>
      <c r="Z2286" s="302"/>
    </row>
    <row r="2287" spans="1:26">
      <c r="A2287" s="304"/>
      <c r="M2287" s="304"/>
      <c r="Q2287" s="304"/>
      <c r="U2287" s="304"/>
      <c r="W2287" s="305"/>
      <c r="X2287" s="305"/>
      <c r="Z2287" s="302"/>
    </row>
    <row r="2288" spans="1:26">
      <c r="A2288" s="304"/>
      <c r="M2288" s="304"/>
      <c r="Q2288" s="304"/>
      <c r="U2288" s="304"/>
      <c r="W2288" s="305"/>
      <c r="X2288" s="305"/>
      <c r="Z2288" s="302"/>
    </row>
    <row r="2289" spans="1:26">
      <c r="A2289" s="304"/>
      <c r="M2289" s="304"/>
      <c r="Q2289" s="304"/>
      <c r="U2289" s="304"/>
      <c r="W2289" s="305"/>
      <c r="X2289" s="305"/>
      <c r="Z2289" s="302"/>
    </row>
    <row r="2290" spans="1:26">
      <c r="A2290" s="304"/>
      <c r="M2290" s="304"/>
      <c r="Q2290" s="304"/>
      <c r="U2290" s="304"/>
      <c r="W2290" s="305"/>
      <c r="X2290" s="305"/>
      <c r="Z2290" s="302"/>
    </row>
    <row r="2291" spans="1:26">
      <c r="A2291" s="304"/>
      <c r="M2291" s="304"/>
      <c r="Q2291" s="304"/>
      <c r="U2291" s="304"/>
      <c r="W2291" s="305"/>
      <c r="X2291" s="305"/>
      <c r="Z2291" s="302"/>
    </row>
    <row r="2292" spans="1:26">
      <c r="A2292" s="304"/>
      <c r="M2292" s="304"/>
      <c r="Q2292" s="304"/>
      <c r="U2292" s="304"/>
      <c r="W2292" s="305"/>
      <c r="X2292" s="305"/>
      <c r="Z2292" s="302"/>
    </row>
    <row r="2293" spans="1:26">
      <c r="A2293" s="304"/>
      <c r="M2293" s="304"/>
      <c r="Q2293" s="304"/>
      <c r="U2293" s="304"/>
      <c r="W2293" s="305"/>
      <c r="X2293" s="305"/>
      <c r="Z2293" s="302"/>
    </row>
    <row r="2294" spans="1:26">
      <c r="A2294" s="304"/>
      <c r="M2294" s="304"/>
      <c r="Q2294" s="304"/>
      <c r="U2294" s="304"/>
      <c r="W2294" s="305"/>
      <c r="X2294" s="305"/>
      <c r="Z2294" s="302"/>
    </row>
    <row r="2295" spans="1:26">
      <c r="A2295" s="304"/>
      <c r="M2295" s="304"/>
      <c r="Q2295" s="304"/>
      <c r="U2295" s="304"/>
      <c r="W2295" s="305"/>
      <c r="X2295" s="305"/>
      <c r="Z2295" s="302"/>
    </row>
    <row r="2296" spans="1:26">
      <c r="A2296" s="304"/>
      <c r="M2296" s="304"/>
      <c r="Q2296" s="304"/>
      <c r="U2296" s="304"/>
      <c r="W2296" s="305"/>
      <c r="X2296" s="305"/>
      <c r="Z2296" s="302"/>
    </row>
    <row r="2297" spans="1:26">
      <c r="A2297" s="304"/>
      <c r="M2297" s="304"/>
      <c r="Q2297" s="304"/>
      <c r="U2297" s="304"/>
      <c r="W2297" s="305"/>
      <c r="X2297" s="305"/>
      <c r="Z2297" s="302"/>
    </row>
    <row r="2298" spans="1:26">
      <c r="A2298" s="304"/>
      <c r="M2298" s="304"/>
      <c r="Q2298" s="304"/>
      <c r="U2298" s="304"/>
      <c r="W2298" s="305"/>
      <c r="X2298" s="305"/>
      <c r="Z2298" s="302"/>
    </row>
    <row r="2299" spans="1:26">
      <c r="A2299" s="304"/>
      <c r="M2299" s="304"/>
      <c r="Q2299" s="304"/>
      <c r="U2299" s="304"/>
      <c r="W2299" s="305"/>
      <c r="X2299" s="305"/>
      <c r="Z2299" s="302"/>
    </row>
    <row r="2300" spans="1:26">
      <c r="A2300" s="304"/>
      <c r="M2300" s="304"/>
      <c r="Q2300" s="304"/>
      <c r="U2300" s="304"/>
      <c r="W2300" s="305"/>
      <c r="X2300" s="305"/>
      <c r="Z2300" s="302"/>
    </row>
    <row r="2301" spans="1:26">
      <c r="A2301" s="304"/>
      <c r="M2301" s="304"/>
      <c r="Q2301" s="304"/>
      <c r="U2301" s="304"/>
      <c r="W2301" s="305"/>
      <c r="X2301" s="305"/>
      <c r="Z2301" s="302"/>
    </row>
    <row r="2302" spans="1:26">
      <c r="A2302" s="304"/>
      <c r="M2302" s="304"/>
      <c r="Q2302" s="304"/>
      <c r="U2302" s="304"/>
      <c r="W2302" s="305"/>
      <c r="X2302" s="305"/>
      <c r="Z2302" s="302"/>
    </row>
    <row r="2303" spans="1:26">
      <c r="A2303" s="304"/>
      <c r="M2303" s="304"/>
      <c r="Q2303" s="304"/>
      <c r="U2303" s="304"/>
      <c r="W2303" s="305"/>
      <c r="X2303" s="305"/>
      <c r="Z2303" s="302"/>
    </row>
    <row r="2304" spans="1:26">
      <c r="A2304" s="304"/>
      <c r="M2304" s="304"/>
      <c r="Q2304" s="304"/>
      <c r="U2304" s="304"/>
      <c r="W2304" s="305"/>
      <c r="X2304" s="305"/>
      <c r="Z2304" s="302"/>
    </row>
    <row r="2305" spans="1:26">
      <c r="A2305" s="304"/>
      <c r="M2305" s="304"/>
      <c r="Q2305" s="304"/>
      <c r="U2305" s="304"/>
      <c r="W2305" s="305"/>
      <c r="X2305" s="305"/>
      <c r="Z2305" s="302"/>
    </row>
    <row r="2306" spans="1:26">
      <c r="A2306" s="304"/>
      <c r="M2306" s="304"/>
      <c r="Q2306" s="304"/>
      <c r="U2306" s="304"/>
      <c r="W2306" s="305"/>
      <c r="X2306" s="305"/>
      <c r="Z2306" s="302"/>
    </row>
    <row r="2307" spans="1:26">
      <c r="A2307" s="304"/>
      <c r="M2307" s="304"/>
      <c r="Q2307" s="304"/>
      <c r="U2307" s="304"/>
      <c r="W2307" s="305"/>
      <c r="X2307" s="305"/>
      <c r="Z2307" s="302"/>
    </row>
    <row r="2308" spans="1:26">
      <c r="A2308" s="304"/>
      <c r="M2308" s="304"/>
      <c r="Q2308" s="304"/>
      <c r="U2308" s="304"/>
      <c r="W2308" s="305"/>
      <c r="X2308" s="305"/>
      <c r="Z2308" s="302"/>
    </row>
    <row r="2309" spans="1:26">
      <c r="A2309" s="304"/>
      <c r="M2309" s="304"/>
      <c r="Q2309" s="304"/>
      <c r="U2309" s="304"/>
      <c r="W2309" s="305"/>
      <c r="X2309" s="305"/>
      <c r="Z2309" s="302"/>
    </row>
    <row r="2310" spans="1:26">
      <c r="A2310" s="304"/>
      <c r="M2310" s="304"/>
      <c r="Q2310" s="304"/>
      <c r="U2310" s="304"/>
      <c r="W2310" s="305"/>
      <c r="X2310" s="305"/>
      <c r="Z2310" s="302"/>
    </row>
    <row r="2311" spans="1:26">
      <c r="A2311" s="304"/>
      <c r="M2311" s="304"/>
      <c r="Q2311" s="304"/>
      <c r="U2311" s="304"/>
      <c r="W2311" s="305"/>
      <c r="X2311" s="305"/>
      <c r="Z2311" s="302"/>
    </row>
    <row r="2312" spans="1:26">
      <c r="A2312" s="304"/>
      <c r="M2312" s="304"/>
      <c r="Q2312" s="304"/>
      <c r="U2312" s="304"/>
      <c r="W2312" s="305"/>
      <c r="X2312" s="305"/>
      <c r="Z2312" s="302"/>
    </row>
    <row r="2313" spans="1:26">
      <c r="A2313" s="304"/>
      <c r="M2313" s="304"/>
      <c r="Q2313" s="304"/>
      <c r="U2313" s="304"/>
      <c r="W2313" s="305"/>
      <c r="X2313" s="305"/>
      <c r="Z2313" s="302"/>
    </row>
    <row r="2314" spans="1:26">
      <c r="A2314" s="304"/>
      <c r="M2314" s="304"/>
      <c r="Q2314" s="304"/>
      <c r="U2314" s="304"/>
      <c r="W2314" s="305"/>
      <c r="X2314" s="305"/>
      <c r="Z2314" s="302"/>
    </row>
    <row r="2315" spans="1:26">
      <c r="A2315" s="304"/>
      <c r="M2315" s="304"/>
      <c r="Q2315" s="304"/>
      <c r="U2315" s="304"/>
      <c r="W2315" s="305"/>
      <c r="X2315" s="305"/>
      <c r="Z2315" s="302"/>
    </row>
    <row r="2316" spans="1:26">
      <c r="A2316" s="304"/>
      <c r="M2316" s="304"/>
      <c r="Q2316" s="304"/>
      <c r="U2316" s="304"/>
      <c r="W2316" s="305"/>
      <c r="X2316" s="305"/>
      <c r="Z2316" s="302"/>
    </row>
    <row r="2317" spans="1:26">
      <c r="A2317" s="304"/>
      <c r="M2317" s="304"/>
      <c r="Q2317" s="304"/>
      <c r="U2317" s="304"/>
      <c r="W2317" s="305"/>
      <c r="X2317" s="305"/>
      <c r="Z2317" s="302"/>
    </row>
    <row r="2318" spans="1:26">
      <c r="A2318" s="304"/>
      <c r="M2318" s="304"/>
      <c r="Q2318" s="304"/>
      <c r="U2318" s="304"/>
      <c r="W2318" s="305"/>
      <c r="X2318" s="305"/>
      <c r="Z2318" s="302"/>
    </row>
    <row r="2319" spans="1:26">
      <c r="A2319" s="304"/>
      <c r="M2319" s="304"/>
      <c r="Q2319" s="304"/>
      <c r="U2319" s="304"/>
      <c r="W2319" s="305"/>
      <c r="X2319" s="305"/>
      <c r="Z2319" s="302"/>
    </row>
    <row r="2320" spans="1:26">
      <c r="A2320" s="304"/>
      <c r="M2320" s="304"/>
      <c r="Q2320" s="304"/>
      <c r="U2320" s="304"/>
      <c r="W2320" s="305"/>
      <c r="X2320" s="305"/>
      <c r="Z2320" s="302"/>
    </row>
    <row r="2321" spans="1:26">
      <c r="A2321" s="304"/>
      <c r="M2321" s="304"/>
      <c r="Q2321" s="304"/>
      <c r="U2321" s="304"/>
      <c r="W2321" s="305"/>
      <c r="X2321" s="305"/>
      <c r="Z2321" s="302"/>
    </row>
    <row r="2322" spans="1:26">
      <c r="A2322" s="304"/>
      <c r="M2322" s="304"/>
      <c r="Q2322" s="304"/>
      <c r="U2322" s="304"/>
      <c r="W2322" s="305"/>
      <c r="X2322" s="305"/>
      <c r="Z2322" s="302"/>
    </row>
    <row r="2323" spans="1:26">
      <c r="A2323" s="304"/>
      <c r="M2323" s="304"/>
      <c r="Q2323" s="304"/>
      <c r="U2323" s="304"/>
      <c r="W2323" s="305"/>
      <c r="X2323" s="305"/>
      <c r="Z2323" s="302"/>
    </row>
    <row r="2324" spans="1:26">
      <c r="A2324" s="304"/>
      <c r="M2324" s="304"/>
      <c r="Q2324" s="304"/>
      <c r="U2324" s="304"/>
      <c r="W2324" s="305"/>
      <c r="X2324" s="305"/>
      <c r="Z2324" s="302"/>
    </row>
    <row r="2325" spans="1:26">
      <c r="A2325" s="304"/>
      <c r="M2325" s="304"/>
      <c r="Q2325" s="304"/>
      <c r="U2325" s="304"/>
      <c r="W2325" s="305"/>
      <c r="X2325" s="305"/>
      <c r="Z2325" s="302"/>
    </row>
    <row r="2326" spans="1:26">
      <c r="A2326" s="304"/>
      <c r="M2326" s="304"/>
      <c r="Q2326" s="304"/>
      <c r="U2326" s="304"/>
      <c r="W2326" s="305"/>
      <c r="X2326" s="305"/>
      <c r="Z2326" s="302"/>
    </row>
    <row r="2327" spans="1:26">
      <c r="A2327" s="304"/>
      <c r="M2327" s="304"/>
      <c r="Q2327" s="304"/>
      <c r="U2327" s="304"/>
      <c r="W2327" s="305"/>
      <c r="X2327" s="305"/>
      <c r="Z2327" s="302"/>
    </row>
    <row r="2328" spans="1:26">
      <c r="A2328" s="304"/>
      <c r="M2328" s="304"/>
      <c r="Q2328" s="304"/>
      <c r="U2328" s="304"/>
      <c r="W2328" s="305"/>
      <c r="X2328" s="305"/>
      <c r="Z2328" s="302"/>
    </row>
    <row r="2329" spans="1:26">
      <c r="A2329" s="304"/>
      <c r="M2329" s="304"/>
      <c r="Q2329" s="304"/>
      <c r="U2329" s="304"/>
      <c r="W2329" s="305"/>
      <c r="X2329" s="305"/>
      <c r="Z2329" s="302"/>
    </row>
    <row r="2330" spans="1:26">
      <c r="A2330" s="304"/>
      <c r="M2330" s="304"/>
      <c r="Q2330" s="304"/>
      <c r="U2330" s="304"/>
      <c r="W2330" s="305"/>
      <c r="X2330" s="305"/>
      <c r="Z2330" s="302"/>
    </row>
    <row r="2331" spans="1:26">
      <c r="A2331" s="304"/>
      <c r="M2331" s="304"/>
      <c r="Q2331" s="304"/>
      <c r="U2331" s="304"/>
      <c r="W2331" s="305"/>
      <c r="X2331" s="305"/>
      <c r="Z2331" s="302"/>
    </row>
    <row r="2332" spans="1:26">
      <c r="A2332" s="304"/>
      <c r="M2332" s="304"/>
      <c r="Q2332" s="304"/>
      <c r="U2332" s="304"/>
      <c r="W2332" s="305"/>
      <c r="X2332" s="305"/>
      <c r="Z2332" s="302"/>
    </row>
    <row r="2333" spans="1:26">
      <c r="A2333" s="304"/>
      <c r="M2333" s="304"/>
      <c r="Q2333" s="304"/>
      <c r="U2333" s="304"/>
      <c r="W2333" s="305"/>
      <c r="X2333" s="305"/>
      <c r="Z2333" s="302"/>
    </row>
    <row r="2334" spans="1:26">
      <c r="A2334" s="304"/>
      <c r="M2334" s="304"/>
      <c r="Q2334" s="304"/>
      <c r="U2334" s="304"/>
      <c r="W2334" s="305"/>
      <c r="X2334" s="305"/>
      <c r="Z2334" s="302"/>
    </row>
    <row r="2335" spans="1:26">
      <c r="A2335" s="304"/>
      <c r="M2335" s="304"/>
      <c r="Q2335" s="304"/>
      <c r="U2335" s="304"/>
      <c r="W2335" s="305"/>
      <c r="X2335" s="305"/>
      <c r="Z2335" s="302"/>
    </row>
    <row r="2336" spans="1:26">
      <c r="A2336" s="304"/>
      <c r="M2336" s="304"/>
      <c r="Q2336" s="304"/>
      <c r="U2336" s="304"/>
      <c r="W2336" s="305"/>
      <c r="X2336" s="305"/>
      <c r="Z2336" s="302"/>
    </row>
    <row r="2337" spans="1:26">
      <c r="A2337" s="304"/>
      <c r="M2337" s="304"/>
      <c r="Q2337" s="304"/>
      <c r="U2337" s="304"/>
      <c r="W2337" s="305"/>
      <c r="X2337" s="305"/>
      <c r="Z2337" s="302"/>
    </row>
    <row r="2338" spans="1:26">
      <c r="A2338" s="304"/>
      <c r="M2338" s="304"/>
      <c r="Q2338" s="304"/>
      <c r="U2338" s="304"/>
      <c r="W2338" s="305"/>
      <c r="X2338" s="305"/>
      <c r="Z2338" s="302"/>
    </row>
    <row r="2339" spans="1:26">
      <c r="A2339" s="304"/>
      <c r="M2339" s="304"/>
      <c r="Q2339" s="304"/>
      <c r="U2339" s="304"/>
      <c r="W2339" s="305"/>
      <c r="X2339" s="305"/>
      <c r="Z2339" s="302"/>
    </row>
    <row r="2340" spans="1:26">
      <c r="A2340" s="304"/>
      <c r="M2340" s="304"/>
      <c r="Q2340" s="304"/>
      <c r="U2340" s="304"/>
      <c r="W2340" s="305"/>
      <c r="X2340" s="305"/>
      <c r="Z2340" s="302"/>
    </row>
    <row r="2341" spans="1:26">
      <c r="A2341" s="304"/>
      <c r="M2341" s="304"/>
      <c r="Q2341" s="304"/>
      <c r="U2341" s="304"/>
      <c r="W2341" s="305"/>
      <c r="X2341" s="305"/>
      <c r="Z2341" s="302"/>
    </row>
    <row r="2342" spans="1:26">
      <c r="A2342" s="304"/>
      <c r="M2342" s="304"/>
      <c r="Q2342" s="304"/>
      <c r="U2342" s="304"/>
      <c r="W2342" s="305"/>
      <c r="X2342" s="305"/>
      <c r="Z2342" s="302"/>
    </row>
    <row r="2343" spans="1:26">
      <c r="A2343" s="304"/>
      <c r="M2343" s="304"/>
      <c r="Q2343" s="304"/>
      <c r="U2343" s="304"/>
      <c r="W2343" s="305"/>
      <c r="X2343" s="305"/>
      <c r="Z2343" s="302"/>
    </row>
    <row r="2344" spans="1:26">
      <c r="A2344" s="304"/>
      <c r="M2344" s="304"/>
      <c r="Q2344" s="304"/>
      <c r="U2344" s="304"/>
      <c r="W2344" s="305"/>
      <c r="X2344" s="305"/>
      <c r="Z2344" s="302"/>
    </row>
    <row r="2345" spans="1:26">
      <c r="A2345" s="304"/>
      <c r="M2345" s="304"/>
      <c r="Q2345" s="304"/>
      <c r="U2345" s="304"/>
      <c r="W2345" s="305"/>
      <c r="X2345" s="305"/>
      <c r="Z2345" s="302"/>
    </row>
    <row r="2346" spans="1:26">
      <c r="A2346" s="304"/>
      <c r="M2346" s="304"/>
      <c r="Q2346" s="304"/>
      <c r="U2346" s="304"/>
      <c r="W2346" s="305"/>
      <c r="X2346" s="305"/>
      <c r="Z2346" s="302"/>
    </row>
    <row r="2347" spans="1:26">
      <c r="A2347" s="304"/>
      <c r="M2347" s="304"/>
      <c r="Q2347" s="304"/>
      <c r="U2347" s="304"/>
      <c r="W2347" s="305"/>
      <c r="X2347" s="305"/>
      <c r="Z2347" s="302"/>
    </row>
    <row r="2348" spans="1:26">
      <c r="A2348" s="304"/>
      <c r="M2348" s="304"/>
      <c r="Q2348" s="304"/>
      <c r="U2348" s="304"/>
      <c r="W2348" s="305"/>
      <c r="X2348" s="305"/>
      <c r="Z2348" s="302"/>
    </row>
    <row r="2349" spans="1:26">
      <c r="A2349" s="304"/>
      <c r="M2349" s="304"/>
      <c r="Q2349" s="304"/>
      <c r="U2349" s="304"/>
      <c r="W2349" s="305"/>
      <c r="X2349" s="305"/>
      <c r="Z2349" s="302"/>
    </row>
    <row r="2350" spans="1:26">
      <c r="A2350" s="304"/>
      <c r="M2350" s="304"/>
      <c r="Q2350" s="304"/>
      <c r="U2350" s="304"/>
      <c r="W2350" s="305"/>
      <c r="X2350" s="305"/>
      <c r="Z2350" s="302"/>
    </row>
    <row r="2351" spans="1:26">
      <c r="A2351" s="304"/>
      <c r="M2351" s="304"/>
      <c r="Q2351" s="304"/>
      <c r="U2351" s="304"/>
      <c r="W2351" s="305"/>
      <c r="X2351" s="305"/>
      <c r="Z2351" s="302"/>
    </row>
    <row r="2352" spans="1:26">
      <c r="A2352" s="304"/>
      <c r="M2352" s="304"/>
      <c r="Q2352" s="304"/>
      <c r="U2352" s="304"/>
      <c r="W2352" s="305"/>
      <c r="X2352" s="305"/>
      <c r="Z2352" s="302"/>
    </row>
    <row r="2353" spans="1:26">
      <c r="A2353" s="304"/>
      <c r="M2353" s="304"/>
      <c r="Q2353" s="304"/>
      <c r="U2353" s="304"/>
      <c r="W2353" s="305"/>
      <c r="X2353" s="305"/>
      <c r="Z2353" s="302"/>
    </row>
    <row r="2354" spans="1:26">
      <c r="A2354" s="304"/>
      <c r="M2354" s="304"/>
      <c r="Q2354" s="304"/>
      <c r="U2354" s="304"/>
      <c r="W2354" s="305"/>
      <c r="X2354" s="305"/>
      <c r="Z2354" s="302"/>
    </row>
    <row r="2355" spans="1:26">
      <c r="A2355" s="304"/>
      <c r="M2355" s="304"/>
      <c r="Q2355" s="304"/>
      <c r="U2355" s="304"/>
      <c r="W2355" s="305"/>
      <c r="X2355" s="305"/>
      <c r="Z2355" s="302"/>
    </row>
    <row r="2356" spans="1:26">
      <c r="A2356" s="304"/>
      <c r="M2356" s="304"/>
      <c r="Q2356" s="304"/>
      <c r="U2356" s="304"/>
      <c r="W2356" s="305"/>
      <c r="X2356" s="305"/>
      <c r="Z2356" s="302"/>
    </row>
    <row r="2357" spans="1:26">
      <c r="A2357" s="304"/>
      <c r="M2357" s="304"/>
      <c r="Q2357" s="304"/>
      <c r="U2357" s="304"/>
      <c r="W2357" s="305"/>
      <c r="X2357" s="305"/>
      <c r="Z2357" s="302"/>
    </row>
    <row r="2358" spans="1:26">
      <c r="A2358" s="304"/>
      <c r="M2358" s="304"/>
      <c r="Q2358" s="304"/>
      <c r="U2358" s="304"/>
      <c r="W2358" s="305"/>
      <c r="X2358" s="305"/>
      <c r="Z2358" s="302"/>
    </row>
    <row r="2359" spans="1:26">
      <c r="A2359" s="304"/>
      <c r="M2359" s="304"/>
      <c r="Q2359" s="304"/>
      <c r="U2359" s="304"/>
      <c r="W2359" s="305"/>
      <c r="X2359" s="305"/>
      <c r="Z2359" s="302"/>
    </row>
    <row r="2360" spans="1:26">
      <c r="A2360" s="304"/>
      <c r="M2360" s="304"/>
      <c r="Q2360" s="304"/>
      <c r="U2360" s="304"/>
      <c r="W2360" s="305"/>
      <c r="X2360" s="305"/>
      <c r="Z2360" s="302"/>
    </row>
    <row r="2361" spans="1:26">
      <c r="A2361" s="304"/>
      <c r="M2361" s="304"/>
      <c r="Q2361" s="304"/>
      <c r="U2361" s="304"/>
      <c r="W2361" s="305"/>
      <c r="X2361" s="305"/>
      <c r="Z2361" s="302"/>
    </row>
    <row r="2362" spans="1:26">
      <c r="A2362" s="304"/>
      <c r="M2362" s="304"/>
      <c r="Q2362" s="304"/>
      <c r="U2362" s="304"/>
      <c r="W2362" s="305"/>
      <c r="X2362" s="305"/>
      <c r="Z2362" s="302"/>
    </row>
    <row r="2363" spans="1:26">
      <c r="A2363" s="304"/>
      <c r="M2363" s="304"/>
      <c r="Q2363" s="304"/>
      <c r="U2363" s="304"/>
      <c r="W2363" s="305"/>
      <c r="X2363" s="305"/>
      <c r="Z2363" s="302"/>
    </row>
    <row r="2364" spans="1:26">
      <c r="A2364" s="304"/>
      <c r="M2364" s="304"/>
      <c r="Q2364" s="304"/>
      <c r="U2364" s="304"/>
      <c r="W2364" s="305"/>
      <c r="X2364" s="305"/>
      <c r="Z2364" s="302"/>
    </row>
    <row r="2365" spans="1:26">
      <c r="A2365" s="304"/>
      <c r="M2365" s="304"/>
      <c r="Q2365" s="304"/>
      <c r="U2365" s="304"/>
      <c r="W2365" s="305"/>
      <c r="X2365" s="305"/>
      <c r="Z2365" s="302"/>
    </row>
    <row r="2366" spans="1:26">
      <c r="A2366" s="304"/>
      <c r="M2366" s="304"/>
      <c r="Q2366" s="304"/>
      <c r="U2366" s="304"/>
      <c r="W2366" s="305"/>
      <c r="X2366" s="305"/>
      <c r="Z2366" s="302"/>
    </row>
    <row r="2367" spans="1:26">
      <c r="A2367" s="304"/>
      <c r="M2367" s="304"/>
      <c r="Q2367" s="304"/>
      <c r="U2367" s="304"/>
      <c r="W2367" s="305"/>
      <c r="X2367" s="305"/>
      <c r="Z2367" s="302"/>
    </row>
    <row r="2368" spans="1:26">
      <c r="A2368" s="304"/>
      <c r="M2368" s="304"/>
      <c r="Q2368" s="304"/>
      <c r="U2368" s="304"/>
      <c r="W2368" s="305"/>
      <c r="X2368" s="305"/>
      <c r="Z2368" s="302"/>
    </row>
    <row r="2369" spans="1:26">
      <c r="A2369" s="304"/>
      <c r="M2369" s="304"/>
      <c r="Q2369" s="304"/>
      <c r="U2369" s="304"/>
      <c r="W2369" s="305"/>
      <c r="X2369" s="305"/>
      <c r="Z2369" s="302"/>
    </row>
    <row r="2370" spans="1:26">
      <c r="A2370" s="304"/>
      <c r="M2370" s="304"/>
      <c r="Q2370" s="304"/>
      <c r="U2370" s="304"/>
      <c r="W2370" s="305"/>
      <c r="X2370" s="305"/>
      <c r="Z2370" s="302"/>
    </row>
    <row r="2371" spans="1:26">
      <c r="A2371" s="304"/>
      <c r="M2371" s="304"/>
      <c r="Q2371" s="304"/>
      <c r="U2371" s="304"/>
      <c r="W2371" s="305"/>
      <c r="X2371" s="305"/>
      <c r="Z2371" s="302"/>
    </row>
    <row r="2372" spans="1:26">
      <c r="A2372" s="304"/>
      <c r="M2372" s="304"/>
      <c r="Q2372" s="304"/>
      <c r="U2372" s="304"/>
      <c r="W2372" s="305"/>
      <c r="X2372" s="305"/>
      <c r="Z2372" s="302"/>
    </row>
    <row r="2373" spans="1:26">
      <c r="A2373" s="304"/>
      <c r="M2373" s="304"/>
      <c r="Q2373" s="304"/>
      <c r="U2373" s="304"/>
      <c r="W2373" s="305"/>
      <c r="X2373" s="305"/>
      <c r="Z2373" s="302"/>
    </row>
    <row r="2374" spans="1:26">
      <c r="A2374" s="304"/>
      <c r="M2374" s="304"/>
      <c r="Q2374" s="304"/>
      <c r="U2374" s="304"/>
      <c r="W2374" s="305"/>
      <c r="X2374" s="305"/>
      <c r="Z2374" s="302"/>
    </row>
    <row r="2375" spans="1:26">
      <c r="A2375" s="304"/>
      <c r="M2375" s="304"/>
      <c r="Q2375" s="304"/>
      <c r="U2375" s="304"/>
      <c r="W2375" s="305"/>
      <c r="X2375" s="305"/>
      <c r="Z2375" s="302"/>
    </row>
    <row r="2376" spans="1:26">
      <c r="A2376" s="304"/>
      <c r="M2376" s="304"/>
      <c r="Q2376" s="304"/>
      <c r="U2376" s="304"/>
      <c r="W2376" s="305"/>
      <c r="X2376" s="305"/>
      <c r="Z2376" s="302"/>
    </row>
    <row r="2377" spans="1:26">
      <c r="A2377" s="304"/>
      <c r="M2377" s="304"/>
      <c r="Q2377" s="304"/>
      <c r="U2377" s="304"/>
      <c r="W2377" s="305"/>
      <c r="X2377" s="305"/>
      <c r="Z2377" s="302"/>
    </row>
    <row r="2378" spans="1:26">
      <c r="A2378" s="304"/>
      <c r="M2378" s="304"/>
      <c r="Q2378" s="304"/>
      <c r="U2378" s="304"/>
      <c r="W2378" s="305"/>
      <c r="X2378" s="305"/>
      <c r="Z2378" s="302"/>
    </row>
    <row r="2379" spans="1:26">
      <c r="A2379" s="304"/>
      <c r="M2379" s="304"/>
      <c r="Q2379" s="304"/>
      <c r="U2379" s="304"/>
      <c r="W2379" s="305"/>
      <c r="X2379" s="305"/>
      <c r="Z2379" s="302"/>
    </row>
    <row r="2380" spans="1:26">
      <c r="A2380" s="304"/>
      <c r="M2380" s="304"/>
      <c r="Q2380" s="304"/>
      <c r="U2380" s="304"/>
      <c r="W2380" s="305"/>
      <c r="X2380" s="305"/>
      <c r="Z2380" s="302"/>
    </row>
    <row r="2381" spans="1:26">
      <c r="A2381" s="304"/>
      <c r="M2381" s="304"/>
      <c r="Q2381" s="304"/>
      <c r="U2381" s="304"/>
      <c r="W2381" s="305"/>
      <c r="X2381" s="305"/>
      <c r="Z2381" s="302"/>
    </row>
    <row r="2382" spans="1:26">
      <c r="A2382" s="304"/>
      <c r="M2382" s="304"/>
      <c r="Q2382" s="304"/>
      <c r="U2382" s="304"/>
      <c r="W2382" s="305"/>
      <c r="X2382" s="305"/>
      <c r="Z2382" s="302"/>
    </row>
    <row r="2383" spans="1:26">
      <c r="A2383" s="304"/>
      <c r="M2383" s="304"/>
      <c r="Q2383" s="304"/>
      <c r="U2383" s="304"/>
      <c r="W2383" s="305"/>
      <c r="X2383" s="305"/>
      <c r="Z2383" s="302"/>
    </row>
    <row r="2384" spans="1:26">
      <c r="A2384" s="304"/>
      <c r="M2384" s="304"/>
      <c r="Q2384" s="304"/>
      <c r="U2384" s="304"/>
      <c r="W2384" s="305"/>
      <c r="X2384" s="305"/>
      <c r="Z2384" s="302"/>
    </row>
    <row r="2385" spans="1:26">
      <c r="A2385" s="304"/>
      <c r="M2385" s="304"/>
      <c r="Q2385" s="304"/>
      <c r="U2385" s="304"/>
      <c r="W2385" s="305"/>
      <c r="X2385" s="305"/>
      <c r="Z2385" s="302"/>
    </row>
    <row r="2386" spans="1:26">
      <c r="A2386" s="304"/>
      <c r="M2386" s="304"/>
      <c r="Q2386" s="304"/>
      <c r="U2386" s="304"/>
      <c r="W2386" s="305"/>
      <c r="X2386" s="305"/>
      <c r="Z2386" s="302"/>
    </row>
    <row r="2387" spans="1:26">
      <c r="A2387" s="304"/>
      <c r="M2387" s="304"/>
      <c r="Q2387" s="304"/>
      <c r="U2387" s="304"/>
      <c r="W2387" s="305"/>
      <c r="X2387" s="305"/>
      <c r="Z2387" s="302"/>
    </row>
    <row r="2388" spans="1:26">
      <c r="A2388" s="304"/>
      <c r="M2388" s="304"/>
      <c r="Q2388" s="304"/>
      <c r="U2388" s="304"/>
      <c r="W2388" s="305"/>
      <c r="X2388" s="305"/>
      <c r="Z2388" s="302"/>
    </row>
    <row r="2389" spans="1:26">
      <c r="A2389" s="304"/>
      <c r="M2389" s="304"/>
      <c r="Q2389" s="304"/>
      <c r="U2389" s="304"/>
      <c r="W2389" s="305"/>
      <c r="X2389" s="305"/>
      <c r="Z2389" s="302"/>
    </row>
    <row r="2390" spans="1:26">
      <c r="A2390" s="304"/>
      <c r="M2390" s="304"/>
      <c r="Q2390" s="304"/>
      <c r="U2390" s="304"/>
      <c r="W2390" s="305"/>
      <c r="X2390" s="305"/>
      <c r="Z2390" s="302"/>
    </row>
    <row r="2391" spans="1:26">
      <c r="A2391" s="304"/>
      <c r="M2391" s="304"/>
      <c r="Q2391" s="304"/>
      <c r="U2391" s="304"/>
      <c r="W2391" s="305"/>
      <c r="X2391" s="305"/>
      <c r="Z2391" s="302"/>
    </row>
    <row r="2392" spans="1:26">
      <c r="A2392" s="304"/>
      <c r="M2392" s="304"/>
      <c r="Q2392" s="304"/>
      <c r="U2392" s="304"/>
      <c r="W2392" s="305"/>
      <c r="X2392" s="305"/>
      <c r="Z2392" s="302"/>
    </row>
    <row r="2393" spans="1:26">
      <c r="A2393" s="304"/>
      <c r="M2393" s="304"/>
      <c r="Q2393" s="304"/>
      <c r="U2393" s="304"/>
      <c r="W2393" s="305"/>
      <c r="X2393" s="305"/>
      <c r="Z2393" s="302"/>
    </row>
    <row r="2394" spans="1:26">
      <c r="A2394" s="304"/>
      <c r="M2394" s="304"/>
      <c r="Q2394" s="304"/>
      <c r="U2394" s="304"/>
      <c r="W2394" s="305"/>
      <c r="X2394" s="305"/>
      <c r="Z2394" s="302"/>
    </row>
    <row r="2395" spans="1:26">
      <c r="A2395" s="304"/>
      <c r="M2395" s="304"/>
      <c r="Q2395" s="304"/>
      <c r="U2395" s="304"/>
      <c r="W2395" s="305"/>
      <c r="X2395" s="305"/>
      <c r="Z2395" s="302"/>
    </row>
    <row r="2396" spans="1:26">
      <c r="A2396" s="304"/>
      <c r="M2396" s="304"/>
      <c r="Q2396" s="304"/>
      <c r="U2396" s="304"/>
      <c r="W2396" s="305"/>
      <c r="X2396" s="305"/>
      <c r="Z2396" s="302"/>
    </row>
    <row r="2397" spans="1:26">
      <c r="A2397" s="304"/>
      <c r="M2397" s="304"/>
      <c r="Q2397" s="304"/>
      <c r="U2397" s="304"/>
      <c r="W2397" s="305"/>
      <c r="X2397" s="305"/>
      <c r="Z2397" s="302"/>
    </row>
    <row r="2398" spans="1:26">
      <c r="A2398" s="304"/>
      <c r="M2398" s="304"/>
      <c r="Q2398" s="304"/>
      <c r="U2398" s="304"/>
      <c r="W2398" s="305"/>
      <c r="X2398" s="305"/>
      <c r="Z2398" s="302"/>
    </row>
    <row r="2399" spans="1:26">
      <c r="A2399" s="304"/>
      <c r="M2399" s="304"/>
      <c r="Q2399" s="304"/>
      <c r="U2399" s="304"/>
      <c r="W2399" s="305"/>
      <c r="X2399" s="305"/>
      <c r="Z2399" s="302"/>
    </row>
    <row r="2400" spans="1:26">
      <c r="A2400" s="304"/>
      <c r="M2400" s="304"/>
      <c r="Q2400" s="304"/>
      <c r="U2400" s="304"/>
      <c r="W2400" s="305"/>
      <c r="X2400" s="305"/>
      <c r="Z2400" s="302"/>
    </row>
    <row r="2401" spans="1:26">
      <c r="A2401" s="304"/>
      <c r="M2401" s="304"/>
      <c r="Q2401" s="304"/>
      <c r="U2401" s="304"/>
      <c r="W2401" s="305"/>
      <c r="X2401" s="305"/>
      <c r="Z2401" s="302"/>
    </row>
    <row r="2402" spans="1:26">
      <c r="A2402" s="304"/>
      <c r="M2402" s="304"/>
      <c r="Q2402" s="304"/>
      <c r="U2402" s="304"/>
      <c r="W2402" s="305"/>
      <c r="X2402" s="305"/>
      <c r="Z2402" s="302"/>
    </row>
    <row r="2403" spans="1:26">
      <c r="A2403" s="304"/>
      <c r="M2403" s="304"/>
      <c r="Q2403" s="304"/>
      <c r="U2403" s="304"/>
      <c r="W2403" s="305"/>
      <c r="X2403" s="305"/>
      <c r="Z2403" s="302"/>
    </row>
    <row r="2404" spans="1:26">
      <c r="A2404" s="304"/>
      <c r="M2404" s="304"/>
      <c r="Q2404" s="304"/>
      <c r="U2404" s="304"/>
      <c r="W2404" s="305"/>
      <c r="X2404" s="305"/>
      <c r="Z2404" s="302"/>
    </row>
    <row r="2405" spans="1:26">
      <c r="A2405" s="304"/>
      <c r="M2405" s="304"/>
      <c r="Q2405" s="304"/>
      <c r="U2405" s="304"/>
      <c r="W2405" s="305"/>
      <c r="X2405" s="305"/>
      <c r="Z2405" s="302"/>
    </row>
    <row r="2406" spans="1:26">
      <c r="A2406" s="304"/>
      <c r="M2406" s="304"/>
      <c r="Q2406" s="304"/>
      <c r="U2406" s="304"/>
      <c r="W2406" s="305"/>
      <c r="X2406" s="305"/>
      <c r="Z2406" s="302"/>
    </row>
    <row r="2407" spans="1:26">
      <c r="A2407" s="304"/>
      <c r="M2407" s="304"/>
      <c r="Q2407" s="304"/>
      <c r="U2407" s="304"/>
      <c r="W2407" s="305"/>
      <c r="X2407" s="305"/>
      <c r="Z2407" s="302"/>
    </row>
    <row r="2408" spans="1:26">
      <c r="A2408" s="304"/>
      <c r="M2408" s="304"/>
      <c r="Q2408" s="304"/>
      <c r="U2408" s="304"/>
      <c r="W2408" s="305"/>
      <c r="X2408" s="305"/>
      <c r="Z2408" s="302"/>
    </row>
    <row r="2409" spans="1:26">
      <c r="A2409" s="304"/>
      <c r="M2409" s="304"/>
      <c r="Q2409" s="304"/>
      <c r="U2409" s="304"/>
      <c r="W2409" s="305"/>
      <c r="X2409" s="305"/>
      <c r="Z2409" s="302"/>
    </row>
    <row r="2410" spans="1:26">
      <c r="A2410" s="304"/>
      <c r="M2410" s="304"/>
      <c r="Q2410" s="304"/>
      <c r="U2410" s="304"/>
      <c r="W2410" s="305"/>
      <c r="X2410" s="305"/>
      <c r="Z2410" s="302"/>
    </row>
    <row r="2411" spans="1:26">
      <c r="A2411" s="304"/>
      <c r="M2411" s="304"/>
      <c r="Q2411" s="304"/>
      <c r="U2411" s="304"/>
      <c r="W2411" s="305"/>
      <c r="X2411" s="305"/>
      <c r="Z2411" s="302"/>
    </row>
    <row r="2412" spans="1:26">
      <c r="A2412" s="304"/>
      <c r="M2412" s="304"/>
      <c r="Q2412" s="304"/>
      <c r="U2412" s="304"/>
      <c r="W2412" s="305"/>
      <c r="X2412" s="305"/>
      <c r="Z2412" s="302"/>
    </row>
    <row r="2413" spans="1:26">
      <c r="A2413" s="304"/>
      <c r="M2413" s="304"/>
      <c r="Q2413" s="304"/>
      <c r="U2413" s="304"/>
      <c r="W2413" s="305"/>
      <c r="X2413" s="305"/>
      <c r="Z2413" s="302"/>
    </row>
    <row r="2414" spans="1:26">
      <c r="A2414" s="304"/>
      <c r="M2414" s="304"/>
      <c r="Q2414" s="304"/>
      <c r="U2414" s="304"/>
      <c r="W2414" s="305"/>
      <c r="X2414" s="305"/>
      <c r="Z2414" s="302"/>
    </row>
    <row r="2415" spans="1:26">
      <c r="A2415" s="304"/>
      <c r="M2415" s="304"/>
      <c r="Q2415" s="304"/>
      <c r="U2415" s="304"/>
      <c r="W2415" s="305"/>
      <c r="X2415" s="305"/>
      <c r="Z2415" s="302"/>
    </row>
    <row r="2416" spans="1:26">
      <c r="A2416" s="304"/>
      <c r="M2416" s="304"/>
      <c r="Q2416" s="304"/>
      <c r="U2416" s="304"/>
      <c r="W2416" s="305"/>
      <c r="X2416" s="305"/>
      <c r="Z2416" s="302"/>
    </row>
    <row r="2417" spans="1:26">
      <c r="A2417" s="304"/>
      <c r="M2417" s="304"/>
      <c r="Q2417" s="304"/>
      <c r="U2417" s="304"/>
      <c r="W2417" s="305"/>
      <c r="X2417" s="305"/>
      <c r="Z2417" s="302"/>
    </row>
    <row r="2418" spans="1:26">
      <c r="A2418" s="304"/>
      <c r="M2418" s="304"/>
      <c r="Q2418" s="304"/>
      <c r="U2418" s="304"/>
      <c r="W2418" s="305"/>
      <c r="X2418" s="305"/>
      <c r="Z2418" s="302"/>
    </row>
    <row r="2419" spans="1:26">
      <c r="A2419" s="304"/>
      <c r="M2419" s="304"/>
      <c r="Q2419" s="304"/>
      <c r="U2419" s="304"/>
      <c r="W2419" s="305"/>
      <c r="X2419" s="305"/>
      <c r="Z2419" s="302"/>
    </row>
    <row r="2420" spans="1:26">
      <c r="A2420" s="304"/>
      <c r="M2420" s="304"/>
      <c r="Q2420" s="304"/>
      <c r="U2420" s="304"/>
      <c r="W2420" s="305"/>
      <c r="X2420" s="305"/>
      <c r="Z2420" s="302"/>
    </row>
    <row r="2421" spans="1:26">
      <c r="A2421" s="304"/>
      <c r="M2421" s="304"/>
      <c r="Q2421" s="304"/>
      <c r="U2421" s="304"/>
      <c r="W2421" s="305"/>
      <c r="X2421" s="305"/>
      <c r="Z2421" s="302"/>
    </row>
    <row r="2422" spans="1:26">
      <c r="A2422" s="304"/>
      <c r="M2422" s="304"/>
      <c r="Q2422" s="304"/>
      <c r="U2422" s="304"/>
      <c r="W2422" s="305"/>
      <c r="X2422" s="305"/>
      <c r="Z2422" s="302"/>
    </row>
    <row r="2423" spans="1:26">
      <c r="A2423" s="304"/>
      <c r="M2423" s="304"/>
      <c r="Q2423" s="304"/>
      <c r="U2423" s="304"/>
      <c r="W2423" s="305"/>
      <c r="X2423" s="305"/>
      <c r="Z2423" s="302"/>
    </row>
    <row r="2424" spans="1:26">
      <c r="A2424" s="304"/>
      <c r="M2424" s="304"/>
      <c r="Q2424" s="304"/>
      <c r="U2424" s="304"/>
      <c r="W2424" s="305"/>
      <c r="X2424" s="305"/>
      <c r="Z2424" s="302"/>
    </row>
    <row r="2425" spans="1:26">
      <c r="A2425" s="304"/>
      <c r="M2425" s="304"/>
      <c r="Q2425" s="304"/>
      <c r="U2425" s="304"/>
      <c r="W2425" s="305"/>
      <c r="X2425" s="305"/>
      <c r="Z2425" s="302"/>
    </row>
    <row r="2426" spans="1:26">
      <c r="A2426" s="304"/>
      <c r="M2426" s="304"/>
      <c r="Q2426" s="304"/>
      <c r="U2426" s="304"/>
      <c r="W2426" s="305"/>
      <c r="X2426" s="305"/>
      <c r="Z2426" s="302"/>
    </row>
    <row r="2427" spans="1:26">
      <c r="A2427" s="304"/>
      <c r="M2427" s="304"/>
      <c r="Q2427" s="304"/>
      <c r="U2427" s="304"/>
      <c r="W2427" s="305"/>
      <c r="X2427" s="305"/>
      <c r="Z2427" s="302"/>
    </row>
    <row r="2428" spans="1:26">
      <c r="A2428" s="304"/>
      <c r="M2428" s="304"/>
      <c r="Q2428" s="304"/>
      <c r="U2428" s="304"/>
      <c r="W2428" s="305"/>
      <c r="X2428" s="305"/>
      <c r="Z2428" s="302"/>
    </row>
    <row r="2429" spans="1:26">
      <c r="A2429" s="304"/>
      <c r="M2429" s="304"/>
      <c r="Q2429" s="304"/>
      <c r="U2429" s="304"/>
      <c r="W2429" s="305"/>
      <c r="X2429" s="305"/>
      <c r="Z2429" s="302"/>
    </row>
    <row r="2430" spans="1:26">
      <c r="A2430" s="304"/>
      <c r="M2430" s="304"/>
      <c r="Q2430" s="304"/>
      <c r="U2430" s="304"/>
      <c r="W2430" s="305"/>
      <c r="X2430" s="305"/>
      <c r="Z2430" s="302"/>
    </row>
    <row r="2431" spans="1:26">
      <c r="A2431" s="304"/>
      <c r="M2431" s="304"/>
      <c r="Q2431" s="304"/>
      <c r="U2431" s="304"/>
      <c r="W2431" s="305"/>
      <c r="X2431" s="305"/>
      <c r="Z2431" s="302"/>
    </row>
    <row r="2432" spans="1:26">
      <c r="A2432" s="304"/>
      <c r="M2432" s="304"/>
      <c r="Q2432" s="304"/>
      <c r="U2432" s="304"/>
      <c r="W2432" s="305"/>
      <c r="X2432" s="305"/>
      <c r="Z2432" s="302"/>
    </row>
    <row r="2433" spans="1:26">
      <c r="A2433" s="304"/>
      <c r="M2433" s="304"/>
      <c r="Q2433" s="304"/>
      <c r="U2433" s="304"/>
      <c r="W2433" s="305"/>
      <c r="X2433" s="305"/>
      <c r="Z2433" s="302"/>
    </row>
    <row r="2434" spans="1:26">
      <c r="A2434" s="304"/>
      <c r="M2434" s="304"/>
      <c r="Q2434" s="304"/>
      <c r="U2434" s="304"/>
      <c r="W2434" s="305"/>
      <c r="X2434" s="305"/>
      <c r="Z2434" s="302"/>
    </row>
    <row r="2435" spans="1:26">
      <c r="A2435" s="304"/>
      <c r="M2435" s="304"/>
      <c r="Q2435" s="304"/>
      <c r="U2435" s="304"/>
      <c r="W2435" s="305"/>
      <c r="X2435" s="305"/>
      <c r="Z2435" s="302"/>
    </row>
    <row r="2436" spans="1:26">
      <c r="A2436" s="304"/>
      <c r="M2436" s="304"/>
      <c r="Q2436" s="304"/>
      <c r="U2436" s="304"/>
      <c r="W2436" s="305"/>
      <c r="X2436" s="305"/>
      <c r="Z2436" s="302"/>
    </row>
    <row r="2437" spans="1:26">
      <c r="A2437" s="304"/>
      <c r="M2437" s="304"/>
      <c r="Q2437" s="304"/>
      <c r="U2437" s="304"/>
      <c r="W2437" s="305"/>
      <c r="X2437" s="305"/>
      <c r="Z2437" s="302"/>
    </row>
    <row r="2438" spans="1:26">
      <c r="A2438" s="304"/>
      <c r="M2438" s="304"/>
      <c r="Q2438" s="304"/>
      <c r="U2438" s="304"/>
      <c r="W2438" s="305"/>
      <c r="X2438" s="305"/>
      <c r="Z2438" s="302"/>
    </row>
    <row r="2439" spans="1:26">
      <c r="A2439" s="304"/>
      <c r="M2439" s="304"/>
      <c r="Q2439" s="304"/>
      <c r="U2439" s="304"/>
      <c r="W2439" s="305"/>
      <c r="X2439" s="305"/>
      <c r="Z2439" s="302"/>
    </row>
    <row r="2440" spans="1:26">
      <c r="A2440" s="304"/>
      <c r="M2440" s="304"/>
      <c r="Q2440" s="304"/>
      <c r="U2440" s="304"/>
      <c r="W2440" s="305"/>
      <c r="X2440" s="305"/>
      <c r="Z2440" s="302"/>
    </row>
    <row r="2441" spans="1:26">
      <c r="A2441" s="304"/>
      <c r="M2441" s="304"/>
      <c r="Q2441" s="304"/>
      <c r="U2441" s="304"/>
      <c r="W2441" s="305"/>
      <c r="X2441" s="305"/>
      <c r="Z2441" s="302"/>
    </row>
    <row r="2442" spans="1:26">
      <c r="A2442" s="304"/>
      <c r="M2442" s="304"/>
      <c r="Q2442" s="304"/>
      <c r="U2442" s="304"/>
      <c r="W2442" s="305"/>
      <c r="X2442" s="305"/>
      <c r="Z2442" s="302"/>
    </row>
    <row r="2443" spans="1:26">
      <c r="A2443" s="304"/>
      <c r="M2443" s="304"/>
      <c r="Q2443" s="304"/>
      <c r="U2443" s="304"/>
      <c r="W2443" s="305"/>
      <c r="X2443" s="305"/>
      <c r="Z2443" s="302"/>
    </row>
    <row r="2444" spans="1:26">
      <c r="A2444" s="304"/>
      <c r="M2444" s="304"/>
      <c r="Q2444" s="304"/>
      <c r="U2444" s="304"/>
      <c r="W2444" s="305"/>
      <c r="X2444" s="305"/>
      <c r="Z2444" s="302"/>
    </row>
    <row r="2445" spans="1:26">
      <c r="A2445" s="304"/>
      <c r="M2445" s="304"/>
      <c r="Q2445" s="304"/>
      <c r="U2445" s="304"/>
      <c r="W2445" s="305"/>
      <c r="X2445" s="305"/>
      <c r="Z2445" s="302"/>
    </row>
    <row r="2446" spans="1:26">
      <c r="A2446" s="304"/>
      <c r="M2446" s="304"/>
      <c r="Q2446" s="304"/>
      <c r="U2446" s="304"/>
      <c r="W2446" s="305"/>
      <c r="X2446" s="305"/>
      <c r="Z2446" s="302"/>
    </row>
    <row r="2447" spans="1:26">
      <c r="A2447" s="304"/>
      <c r="M2447" s="304"/>
      <c r="Q2447" s="304"/>
      <c r="U2447" s="304"/>
      <c r="W2447" s="305"/>
      <c r="X2447" s="305"/>
      <c r="Z2447" s="302"/>
    </row>
    <row r="2448" spans="1:26">
      <c r="A2448" s="304"/>
      <c r="M2448" s="304"/>
      <c r="Q2448" s="304"/>
      <c r="U2448" s="304"/>
      <c r="W2448" s="305"/>
      <c r="X2448" s="305"/>
      <c r="Z2448" s="302"/>
    </row>
    <row r="2449" spans="1:26">
      <c r="A2449" s="304"/>
      <c r="M2449" s="304"/>
      <c r="Q2449" s="304"/>
      <c r="U2449" s="304"/>
      <c r="W2449" s="305"/>
      <c r="X2449" s="305"/>
      <c r="Z2449" s="302"/>
    </row>
    <row r="2450" spans="1:26">
      <c r="A2450" s="304"/>
      <c r="M2450" s="304"/>
      <c r="Q2450" s="304"/>
      <c r="U2450" s="304"/>
      <c r="W2450" s="305"/>
      <c r="X2450" s="305"/>
      <c r="Z2450" s="302"/>
    </row>
    <row r="2451" spans="1:26">
      <c r="A2451" s="304"/>
      <c r="M2451" s="304"/>
      <c r="Q2451" s="304"/>
      <c r="U2451" s="304"/>
      <c r="W2451" s="305"/>
      <c r="X2451" s="305"/>
      <c r="Z2451" s="302"/>
    </row>
    <row r="2452" spans="1:26">
      <c r="A2452" s="304"/>
      <c r="M2452" s="304"/>
      <c r="Q2452" s="304"/>
      <c r="U2452" s="304"/>
      <c r="W2452" s="305"/>
      <c r="X2452" s="305"/>
      <c r="Z2452" s="302"/>
    </row>
    <row r="2453" spans="1:26">
      <c r="A2453" s="304"/>
      <c r="M2453" s="304"/>
      <c r="Q2453" s="304"/>
      <c r="U2453" s="304"/>
      <c r="W2453" s="305"/>
      <c r="X2453" s="305"/>
      <c r="Z2453" s="302"/>
    </row>
    <row r="2454" spans="1:26">
      <c r="A2454" s="304"/>
      <c r="M2454" s="304"/>
      <c r="Q2454" s="304"/>
      <c r="U2454" s="304"/>
      <c r="W2454" s="305"/>
      <c r="X2454" s="305"/>
      <c r="Z2454" s="302"/>
    </row>
    <row r="2455" spans="1:26">
      <c r="A2455" s="304"/>
      <c r="M2455" s="304"/>
      <c r="Q2455" s="304"/>
      <c r="U2455" s="304"/>
      <c r="W2455" s="305"/>
      <c r="X2455" s="305"/>
      <c r="Z2455" s="302"/>
    </row>
    <row r="2456" spans="1:26">
      <c r="A2456" s="304"/>
      <c r="M2456" s="304"/>
      <c r="Q2456" s="304"/>
      <c r="U2456" s="304"/>
      <c r="W2456" s="305"/>
      <c r="X2456" s="305"/>
      <c r="Z2456" s="302"/>
    </row>
    <row r="2457" spans="1:26">
      <c r="A2457" s="304"/>
      <c r="M2457" s="304"/>
      <c r="Q2457" s="304"/>
      <c r="U2457" s="304"/>
      <c r="W2457" s="305"/>
      <c r="X2457" s="305"/>
      <c r="Z2457" s="302"/>
    </row>
    <row r="2458" spans="1:26">
      <c r="A2458" s="304"/>
      <c r="M2458" s="304"/>
      <c r="Q2458" s="304"/>
      <c r="U2458" s="304"/>
      <c r="W2458" s="305"/>
      <c r="X2458" s="305"/>
      <c r="Z2458" s="302"/>
    </row>
    <row r="2459" spans="1:26">
      <c r="A2459" s="304"/>
      <c r="M2459" s="304"/>
      <c r="Q2459" s="304"/>
      <c r="U2459" s="304"/>
      <c r="W2459" s="305"/>
      <c r="X2459" s="305"/>
      <c r="Z2459" s="302"/>
    </row>
    <row r="2460" spans="1:26">
      <c r="A2460" s="304"/>
      <c r="M2460" s="304"/>
      <c r="Q2460" s="304"/>
      <c r="U2460" s="304"/>
      <c r="W2460" s="305"/>
      <c r="X2460" s="305"/>
      <c r="Z2460" s="302"/>
    </row>
    <row r="2461" spans="1:26">
      <c r="A2461" s="304"/>
      <c r="M2461" s="304"/>
      <c r="Q2461" s="304"/>
      <c r="U2461" s="304"/>
      <c r="W2461" s="305"/>
      <c r="X2461" s="305"/>
      <c r="Z2461" s="302"/>
    </row>
    <row r="2462" spans="1:26">
      <c r="A2462" s="304"/>
      <c r="M2462" s="304"/>
      <c r="Q2462" s="304"/>
      <c r="U2462" s="304"/>
      <c r="W2462" s="305"/>
      <c r="X2462" s="305"/>
      <c r="Z2462" s="302"/>
    </row>
    <row r="2463" spans="1:26">
      <c r="A2463" s="304"/>
      <c r="M2463" s="304"/>
      <c r="Q2463" s="304"/>
      <c r="U2463" s="304"/>
      <c r="W2463" s="305"/>
      <c r="X2463" s="305"/>
      <c r="Z2463" s="302"/>
    </row>
    <row r="2464" spans="1:26">
      <c r="A2464" s="304"/>
      <c r="M2464" s="304"/>
      <c r="Q2464" s="304"/>
      <c r="U2464" s="304"/>
      <c r="W2464" s="305"/>
      <c r="X2464" s="305"/>
      <c r="Z2464" s="302"/>
    </row>
    <row r="2465" spans="1:26">
      <c r="A2465" s="304"/>
      <c r="M2465" s="304"/>
      <c r="Q2465" s="304"/>
      <c r="U2465" s="304"/>
      <c r="W2465" s="305"/>
      <c r="X2465" s="305"/>
      <c r="Z2465" s="302"/>
    </row>
    <row r="2466" spans="1:26">
      <c r="A2466" s="304"/>
      <c r="M2466" s="304"/>
      <c r="Q2466" s="304"/>
      <c r="U2466" s="304"/>
      <c r="W2466" s="305"/>
      <c r="X2466" s="305"/>
      <c r="Z2466" s="302"/>
    </row>
    <row r="2467" spans="1:26">
      <c r="A2467" s="304"/>
      <c r="M2467" s="304"/>
      <c r="Q2467" s="304"/>
      <c r="U2467" s="304"/>
      <c r="W2467" s="305"/>
      <c r="X2467" s="305"/>
      <c r="Z2467" s="302"/>
    </row>
    <row r="2468" spans="1:26">
      <c r="A2468" s="304"/>
      <c r="M2468" s="304"/>
      <c r="Q2468" s="304"/>
      <c r="U2468" s="304"/>
      <c r="W2468" s="305"/>
      <c r="X2468" s="305"/>
      <c r="Z2468" s="302"/>
    </row>
    <row r="2469" spans="1:26">
      <c r="A2469" s="304"/>
      <c r="M2469" s="304"/>
      <c r="Q2469" s="304"/>
      <c r="U2469" s="304"/>
      <c r="W2469" s="305"/>
      <c r="X2469" s="305"/>
      <c r="Z2469" s="302"/>
    </row>
    <row r="2470" spans="1:26">
      <c r="A2470" s="304"/>
      <c r="M2470" s="304"/>
      <c r="Q2470" s="304"/>
      <c r="U2470" s="304"/>
      <c r="W2470" s="305"/>
      <c r="X2470" s="305"/>
      <c r="Z2470" s="302"/>
    </row>
    <row r="2471" spans="1:26">
      <c r="A2471" s="304"/>
      <c r="M2471" s="304"/>
      <c r="Q2471" s="304"/>
      <c r="U2471" s="304"/>
      <c r="W2471" s="305"/>
      <c r="X2471" s="305"/>
      <c r="Z2471" s="302"/>
    </row>
    <row r="2472" spans="1:26">
      <c r="A2472" s="304"/>
      <c r="M2472" s="304"/>
      <c r="Q2472" s="304"/>
      <c r="U2472" s="304"/>
      <c r="W2472" s="305"/>
      <c r="X2472" s="305"/>
      <c r="Z2472" s="302"/>
    </row>
    <row r="2473" spans="1:26">
      <c r="A2473" s="304"/>
      <c r="M2473" s="304"/>
      <c r="Q2473" s="304"/>
      <c r="U2473" s="304"/>
      <c r="W2473" s="305"/>
      <c r="X2473" s="305"/>
      <c r="Z2473" s="302"/>
    </row>
    <row r="2474" spans="1:26">
      <c r="A2474" s="304"/>
      <c r="M2474" s="304"/>
      <c r="Q2474" s="304"/>
      <c r="U2474" s="304"/>
      <c r="W2474" s="305"/>
      <c r="X2474" s="305"/>
      <c r="Z2474" s="302"/>
    </row>
    <row r="2475" spans="1:26">
      <c r="A2475" s="304"/>
      <c r="M2475" s="304"/>
      <c r="Q2475" s="304"/>
      <c r="U2475" s="304"/>
      <c r="W2475" s="305"/>
      <c r="X2475" s="305"/>
      <c r="Z2475" s="302"/>
    </row>
    <row r="2476" spans="1:26">
      <c r="A2476" s="304"/>
      <c r="M2476" s="304"/>
      <c r="Q2476" s="304"/>
      <c r="U2476" s="304"/>
      <c r="W2476" s="305"/>
      <c r="X2476" s="305"/>
      <c r="Z2476" s="302"/>
    </row>
    <row r="2477" spans="1:26">
      <c r="A2477" s="304"/>
      <c r="M2477" s="304"/>
      <c r="Q2477" s="304"/>
      <c r="U2477" s="304"/>
      <c r="W2477" s="305"/>
      <c r="X2477" s="305"/>
      <c r="Z2477" s="302"/>
    </row>
    <row r="2478" spans="1:26">
      <c r="A2478" s="304"/>
      <c r="M2478" s="304"/>
      <c r="Q2478" s="304"/>
      <c r="U2478" s="304"/>
      <c r="W2478" s="305"/>
      <c r="X2478" s="305"/>
      <c r="Z2478" s="302"/>
    </row>
    <row r="2479" spans="1:26">
      <c r="A2479" s="304"/>
      <c r="M2479" s="304"/>
      <c r="Q2479" s="304"/>
      <c r="U2479" s="304"/>
      <c r="W2479" s="305"/>
      <c r="X2479" s="305"/>
      <c r="Z2479" s="302"/>
    </row>
    <row r="2480" spans="1:26">
      <c r="A2480" s="304"/>
      <c r="M2480" s="304"/>
      <c r="Q2480" s="304"/>
      <c r="U2480" s="304"/>
      <c r="W2480" s="305"/>
      <c r="X2480" s="305"/>
      <c r="Z2480" s="302"/>
    </row>
    <row r="2481" spans="1:26">
      <c r="A2481" s="304"/>
      <c r="M2481" s="304"/>
      <c r="Q2481" s="304"/>
      <c r="U2481" s="304"/>
      <c r="W2481" s="305"/>
      <c r="X2481" s="305"/>
      <c r="Z2481" s="302"/>
    </row>
    <row r="2482" spans="1:26">
      <c r="A2482" s="304"/>
      <c r="M2482" s="304"/>
      <c r="Q2482" s="304"/>
      <c r="U2482" s="304"/>
      <c r="W2482" s="305"/>
      <c r="X2482" s="305"/>
      <c r="Z2482" s="302"/>
    </row>
    <row r="2483" spans="1:26">
      <c r="A2483" s="304"/>
      <c r="M2483" s="304"/>
      <c r="Q2483" s="304"/>
      <c r="U2483" s="304"/>
      <c r="W2483" s="305"/>
      <c r="X2483" s="305"/>
      <c r="Z2483" s="302"/>
    </row>
    <row r="2484" spans="1:26">
      <c r="A2484" s="304"/>
      <c r="M2484" s="304"/>
      <c r="Q2484" s="304"/>
      <c r="U2484" s="304"/>
      <c r="W2484" s="305"/>
      <c r="X2484" s="305"/>
      <c r="Z2484" s="302"/>
    </row>
    <row r="2485" spans="1:26">
      <c r="A2485" s="304"/>
      <c r="M2485" s="304"/>
      <c r="Q2485" s="304"/>
      <c r="U2485" s="304"/>
      <c r="W2485" s="305"/>
      <c r="X2485" s="305"/>
      <c r="Z2485" s="302"/>
    </row>
    <row r="2486" spans="1:26">
      <c r="A2486" s="304"/>
      <c r="M2486" s="304"/>
      <c r="Q2486" s="304"/>
      <c r="U2486" s="304"/>
      <c r="W2486" s="305"/>
      <c r="X2486" s="305"/>
      <c r="Z2486" s="302"/>
    </row>
    <row r="2487" spans="1:26">
      <c r="A2487" s="304"/>
      <c r="M2487" s="304"/>
      <c r="Q2487" s="304"/>
      <c r="U2487" s="304"/>
      <c r="W2487" s="305"/>
      <c r="X2487" s="305"/>
      <c r="Z2487" s="302"/>
    </row>
    <row r="2488" spans="1:26">
      <c r="A2488" s="304"/>
      <c r="M2488" s="304"/>
      <c r="Q2488" s="304"/>
      <c r="U2488" s="304"/>
      <c r="W2488" s="305"/>
      <c r="X2488" s="305"/>
      <c r="Z2488" s="302"/>
    </row>
    <row r="2489" spans="1:26">
      <c r="A2489" s="304"/>
      <c r="M2489" s="304"/>
      <c r="Q2489" s="304"/>
      <c r="U2489" s="304"/>
      <c r="W2489" s="305"/>
      <c r="X2489" s="305"/>
      <c r="Z2489" s="302"/>
    </row>
    <row r="2490" spans="1:26">
      <c r="A2490" s="304"/>
      <c r="M2490" s="304"/>
      <c r="Q2490" s="304"/>
      <c r="U2490" s="304"/>
      <c r="W2490" s="305"/>
      <c r="X2490" s="305"/>
      <c r="Z2490" s="302"/>
    </row>
    <row r="2491" spans="1:26">
      <c r="A2491" s="304"/>
      <c r="M2491" s="304"/>
      <c r="Q2491" s="304"/>
      <c r="U2491" s="304"/>
      <c r="W2491" s="305"/>
      <c r="X2491" s="305"/>
      <c r="Z2491" s="302"/>
    </row>
    <row r="2492" spans="1:26">
      <c r="A2492" s="304"/>
      <c r="M2492" s="304"/>
      <c r="Q2492" s="304"/>
      <c r="U2492" s="304"/>
      <c r="W2492" s="305"/>
      <c r="X2492" s="305"/>
      <c r="Z2492" s="302"/>
    </row>
    <row r="2493" spans="1:26">
      <c r="A2493" s="304"/>
      <c r="M2493" s="304"/>
      <c r="Q2493" s="304"/>
      <c r="U2493" s="304"/>
      <c r="W2493" s="305"/>
      <c r="X2493" s="305"/>
      <c r="Z2493" s="302"/>
    </row>
    <row r="2494" spans="1:26">
      <c r="A2494" s="304"/>
      <c r="M2494" s="304"/>
      <c r="Q2494" s="304"/>
      <c r="U2494" s="304"/>
      <c r="W2494" s="305"/>
      <c r="X2494" s="305"/>
      <c r="Z2494" s="302"/>
    </row>
    <row r="2495" spans="1:26">
      <c r="A2495" s="304"/>
      <c r="M2495" s="304"/>
      <c r="Q2495" s="304"/>
      <c r="U2495" s="304"/>
      <c r="W2495" s="305"/>
      <c r="X2495" s="305"/>
      <c r="Z2495" s="302"/>
    </row>
    <row r="2496" spans="1:26">
      <c r="A2496" s="304"/>
      <c r="M2496" s="304"/>
      <c r="Q2496" s="304"/>
      <c r="U2496" s="304"/>
      <c r="W2496" s="305"/>
      <c r="X2496" s="305"/>
      <c r="Z2496" s="302"/>
    </row>
    <row r="2497" spans="1:26">
      <c r="A2497" s="304"/>
      <c r="M2497" s="304"/>
      <c r="Q2497" s="304"/>
      <c r="U2497" s="304"/>
      <c r="W2497" s="305"/>
      <c r="X2497" s="305"/>
      <c r="Z2497" s="302"/>
    </row>
    <row r="2498" spans="1:26">
      <c r="A2498" s="304"/>
      <c r="M2498" s="304"/>
      <c r="Q2498" s="304"/>
      <c r="U2498" s="304"/>
      <c r="W2498" s="305"/>
      <c r="X2498" s="305"/>
      <c r="Z2498" s="302"/>
    </row>
    <row r="2499" spans="1:26">
      <c r="A2499" s="304"/>
      <c r="M2499" s="304"/>
      <c r="Q2499" s="304"/>
      <c r="U2499" s="304"/>
      <c r="W2499" s="305"/>
      <c r="X2499" s="305"/>
      <c r="Z2499" s="302"/>
    </row>
    <row r="2500" spans="1:26">
      <c r="A2500" s="304"/>
      <c r="M2500" s="304"/>
      <c r="Q2500" s="304"/>
      <c r="U2500" s="304"/>
      <c r="W2500" s="305"/>
      <c r="X2500" s="305"/>
      <c r="Z2500" s="302"/>
    </row>
    <row r="2501" spans="1:26">
      <c r="A2501" s="304"/>
      <c r="M2501" s="304"/>
      <c r="Q2501" s="304"/>
      <c r="U2501" s="304"/>
      <c r="W2501" s="305"/>
      <c r="X2501" s="305"/>
      <c r="Z2501" s="302"/>
    </row>
    <row r="2502" spans="1:26">
      <c r="A2502" s="304"/>
      <c r="M2502" s="304"/>
      <c r="Q2502" s="304"/>
      <c r="U2502" s="304"/>
      <c r="W2502" s="305"/>
      <c r="X2502" s="305"/>
      <c r="Z2502" s="302"/>
    </row>
    <row r="2503" spans="1:26">
      <c r="A2503" s="304"/>
      <c r="M2503" s="304"/>
      <c r="Q2503" s="304"/>
      <c r="U2503" s="304"/>
      <c r="W2503" s="305"/>
      <c r="X2503" s="305"/>
      <c r="Z2503" s="302"/>
    </row>
    <row r="2504" spans="1:26">
      <c r="A2504" s="304"/>
      <c r="M2504" s="304"/>
      <c r="Q2504" s="304"/>
      <c r="U2504" s="304"/>
      <c r="W2504" s="305"/>
      <c r="X2504" s="305"/>
      <c r="Z2504" s="302"/>
    </row>
    <row r="2505" spans="1:26">
      <c r="A2505" s="304"/>
      <c r="M2505" s="304"/>
      <c r="Q2505" s="304"/>
      <c r="U2505" s="304"/>
      <c r="W2505" s="305"/>
      <c r="X2505" s="305"/>
      <c r="Z2505" s="302"/>
    </row>
    <row r="2506" spans="1:26">
      <c r="A2506" s="304"/>
      <c r="M2506" s="304"/>
      <c r="Q2506" s="304"/>
      <c r="U2506" s="304"/>
      <c r="W2506" s="305"/>
      <c r="X2506" s="305"/>
      <c r="Z2506" s="302"/>
    </row>
    <row r="2507" spans="1:26">
      <c r="A2507" s="304"/>
      <c r="M2507" s="304"/>
      <c r="Q2507" s="304"/>
      <c r="U2507" s="304"/>
      <c r="W2507" s="305"/>
      <c r="X2507" s="305"/>
      <c r="Z2507" s="302"/>
    </row>
    <row r="2508" spans="1:26">
      <c r="A2508" s="304"/>
      <c r="M2508" s="304"/>
      <c r="Q2508" s="304"/>
      <c r="U2508" s="304"/>
      <c r="W2508" s="305"/>
      <c r="X2508" s="305"/>
      <c r="Z2508" s="302"/>
    </row>
    <row r="2509" spans="1:26">
      <c r="A2509" s="304"/>
      <c r="M2509" s="304"/>
      <c r="Q2509" s="304"/>
      <c r="U2509" s="304"/>
      <c r="W2509" s="305"/>
      <c r="X2509" s="305"/>
      <c r="Z2509" s="302"/>
    </row>
    <row r="2510" spans="1:26">
      <c r="A2510" s="304"/>
      <c r="M2510" s="304"/>
      <c r="Q2510" s="304"/>
      <c r="U2510" s="304"/>
      <c r="W2510" s="305"/>
      <c r="X2510" s="305"/>
      <c r="Z2510" s="302"/>
    </row>
    <row r="2511" spans="1:26">
      <c r="A2511" s="304"/>
      <c r="M2511" s="304"/>
      <c r="Q2511" s="304"/>
      <c r="U2511" s="304"/>
      <c r="W2511" s="305"/>
      <c r="X2511" s="305"/>
      <c r="Z2511" s="302"/>
    </row>
    <row r="2512" spans="1:26">
      <c r="A2512" s="304"/>
      <c r="M2512" s="304"/>
      <c r="Q2512" s="304"/>
      <c r="U2512" s="304"/>
      <c r="W2512" s="305"/>
      <c r="X2512" s="305"/>
      <c r="Z2512" s="302"/>
    </row>
    <row r="2513" spans="1:26">
      <c r="A2513" s="304"/>
      <c r="M2513" s="304"/>
      <c r="Q2513" s="304"/>
      <c r="U2513" s="304"/>
      <c r="W2513" s="305"/>
      <c r="X2513" s="305"/>
      <c r="Z2513" s="302"/>
    </row>
    <row r="2514" spans="1:26">
      <c r="A2514" s="304"/>
      <c r="M2514" s="304"/>
      <c r="Q2514" s="304"/>
      <c r="U2514" s="304"/>
      <c r="W2514" s="305"/>
      <c r="X2514" s="305"/>
      <c r="Z2514" s="302"/>
    </row>
    <row r="2515" spans="1:26">
      <c r="A2515" s="304"/>
      <c r="M2515" s="304"/>
      <c r="Q2515" s="304"/>
      <c r="U2515" s="304"/>
      <c r="W2515" s="305"/>
      <c r="X2515" s="305"/>
      <c r="Z2515" s="302"/>
    </row>
    <row r="2516" spans="1:26">
      <c r="A2516" s="304"/>
      <c r="M2516" s="304"/>
      <c r="Q2516" s="304"/>
      <c r="U2516" s="304"/>
      <c r="W2516" s="305"/>
      <c r="X2516" s="305"/>
      <c r="Z2516" s="302"/>
    </row>
    <row r="2517" spans="1:26">
      <c r="A2517" s="304"/>
      <c r="M2517" s="304"/>
      <c r="Q2517" s="304"/>
      <c r="U2517" s="304"/>
      <c r="W2517" s="305"/>
      <c r="X2517" s="305"/>
      <c r="Z2517" s="302"/>
    </row>
    <row r="2518" spans="1:26">
      <c r="A2518" s="304"/>
      <c r="M2518" s="304"/>
      <c r="Q2518" s="304"/>
      <c r="U2518" s="304"/>
      <c r="W2518" s="305"/>
      <c r="X2518" s="305"/>
      <c r="Z2518" s="302"/>
    </row>
    <row r="2519" spans="1:26">
      <c r="A2519" s="304"/>
      <c r="M2519" s="304"/>
      <c r="Q2519" s="304"/>
      <c r="U2519" s="304"/>
      <c r="W2519" s="305"/>
      <c r="X2519" s="305"/>
      <c r="Z2519" s="302"/>
    </row>
    <row r="2520" spans="1:26">
      <c r="A2520" s="304"/>
      <c r="M2520" s="304"/>
      <c r="Q2520" s="304"/>
      <c r="U2520" s="304"/>
      <c r="W2520" s="305"/>
      <c r="X2520" s="305"/>
      <c r="Z2520" s="302"/>
    </row>
    <row r="2521" spans="1:26">
      <c r="A2521" s="304"/>
      <c r="M2521" s="304"/>
      <c r="Q2521" s="304"/>
      <c r="U2521" s="304"/>
      <c r="W2521" s="305"/>
      <c r="X2521" s="305"/>
      <c r="Z2521" s="302"/>
    </row>
    <row r="2522" spans="1:26">
      <c r="A2522" s="304"/>
      <c r="M2522" s="304"/>
      <c r="Q2522" s="304"/>
      <c r="U2522" s="304"/>
      <c r="W2522" s="305"/>
      <c r="X2522" s="305"/>
      <c r="Z2522" s="302"/>
    </row>
    <row r="2523" spans="1:26">
      <c r="A2523" s="304"/>
      <c r="M2523" s="304"/>
      <c r="Q2523" s="304"/>
      <c r="U2523" s="304"/>
      <c r="W2523" s="305"/>
      <c r="X2523" s="305"/>
      <c r="Z2523" s="302"/>
    </row>
    <row r="2524" spans="1:26">
      <c r="A2524" s="304"/>
      <c r="M2524" s="304"/>
      <c r="Q2524" s="304"/>
      <c r="U2524" s="304"/>
      <c r="W2524" s="305"/>
      <c r="X2524" s="305"/>
      <c r="Z2524" s="302"/>
    </row>
    <row r="2525" spans="1:26">
      <c r="A2525" s="304"/>
      <c r="M2525" s="304"/>
      <c r="Q2525" s="304"/>
      <c r="U2525" s="304"/>
      <c r="W2525" s="305"/>
      <c r="X2525" s="305"/>
      <c r="Z2525" s="302"/>
    </row>
    <row r="2526" spans="1:26">
      <c r="A2526" s="304"/>
      <c r="M2526" s="304"/>
      <c r="Q2526" s="304"/>
      <c r="U2526" s="304"/>
      <c r="W2526" s="305"/>
      <c r="X2526" s="305"/>
      <c r="Z2526" s="302"/>
    </row>
    <row r="2527" spans="1:26">
      <c r="A2527" s="304"/>
      <c r="M2527" s="304"/>
      <c r="Q2527" s="304"/>
      <c r="U2527" s="304"/>
      <c r="W2527" s="305"/>
      <c r="X2527" s="305"/>
      <c r="Z2527" s="302"/>
    </row>
    <row r="2528" spans="1:26">
      <c r="A2528" s="304"/>
      <c r="M2528" s="304"/>
      <c r="Q2528" s="304"/>
      <c r="U2528" s="304"/>
      <c r="W2528" s="305"/>
      <c r="X2528" s="305"/>
      <c r="Z2528" s="302"/>
    </row>
    <row r="2529" spans="1:26">
      <c r="A2529" s="304"/>
      <c r="M2529" s="304"/>
      <c r="Q2529" s="304"/>
      <c r="U2529" s="304"/>
      <c r="W2529" s="305"/>
      <c r="X2529" s="305"/>
      <c r="Z2529" s="302"/>
    </row>
    <row r="2530" spans="1:26">
      <c r="A2530" s="304"/>
      <c r="M2530" s="304"/>
      <c r="Q2530" s="304"/>
      <c r="U2530" s="304"/>
      <c r="W2530" s="305"/>
      <c r="X2530" s="305"/>
      <c r="Z2530" s="302"/>
    </row>
    <row r="2531" spans="1:26">
      <c r="A2531" s="304"/>
      <c r="M2531" s="304"/>
      <c r="Q2531" s="304"/>
      <c r="U2531" s="304"/>
      <c r="W2531" s="305"/>
      <c r="X2531" s="305"/>
      <c r="Z2531" s="302"/>
    </row>
    <row r="2532" spans="1:26">
      <c r="A2532" s="304"/>
      <c r="M2532" s="304"/>
      <c r="Q2532" s="304"/>
      <c r="U2532" s="304"/>
      <c r="W2532" s="305"/>
      <c r="X2532" s="305"/>
      <c r="Z2532" s="302"/>
    </row>
    <row r="2533" spans="1:26">
      <c r="A2533" s="304"/>
      <c r="M2533" s="304"/>
      <c r="Q2533" s="304"/>
      <c r="U2533" s="304"/>
      <c r="W2533" s="305"/>
      <c r="X2533" s="305"/>
      <c r="Z2533" s="302"/>
    </row>
    <row r="2534" spans="1:26">
      <c r="A2534" s="304"/>
      <c r="M2534" s="304"/>
      <c r="Q2534" s="304"/>
      <c r="U2534" s="304"/>
      <c r="W2534" s="305"/>
      <c r="X2534" s="305"/>
      <c r="Z2534" s="302"/>
    </row>
    <row r="2535" spans="1:26">
      <c r="A2535" s="304"/>
      <c r="M2535" s="304"/>
      <c r="Q2535" s="304"/>
      <c r="U2535" s="304"/>
      <c r="W2535" s="305"/>
      <c r="X2535" s="305"/>
      <c r="Z2535" s="302"/>
    </row>
    <row r="2536" spans="1:26">
      <c r="A2536" s="304"/>
      <c r="M2536" s="304"/>
      <c r="Q2536" s="304"/>
      <c r="U2536" s="304"/>
      <c r="W2536" s="305"/>
      <c r="X2536" s="305"/>
      <c r="Z2536" s="302"/>
    </row>
    <row r="2537" spans="1:26">
      <c r="A2537" s="304"/>
      <c r="M2537" s="304"/>
      <c r="Q2537" s="304"/>
      <c r="U2537" s="304"/>
      <c r="W2537" s="305"/>
      <c r="X2537" s="305"/>
      <c r="Z2537" s="302"/>
    </row>
    <row r="2538" spans="1:26">
      <c r="A2538" s="304"/>
      <c r="M2538" s="304"/>
      <c r="Q2538" s="304"/>
      <c r="U2538" s="304"/>
      <c r="W2538" s="305"/>
      <c r="X2538" s="305"/>
      <c r="Z2538" s="302"/>
    </row>
    <row r="2539" spans="1:26">
      <c r="A2539" s="304"/>
      <c r="M2539" s="304"/>
      <c r="Q2539" s="304"/>
      <c r="U2539" s="304"/>
      <c r="W2539" s="305"/>
      <c r="X2539" s="305"/>
      <c r="Y2539" s="301" t="s">
        <v>212</v>
      </c>
      <c r="Z2539" s="302"/>
    </row>
    <row r="2540" spans="1:26">
      <c r="Z2540" s="302"/>
    </row>
    <row r="2541" spans="1:26">
      <c r="Z2541" s="302"/>
    </row>
  </sheetData>
  <sheetProtection selectLockedCells="1" selectUnlockedCells="1"/>
  <autoFilter ref="A1:AB2567" xr:uid="{CF95A01D-2B47-E74A-BA51-DA071DCD4BC8}"/>
  <sortState xmlns:xlrd2="http://schemas.microsoft.com/office/spreadsheetml/2017/richdata2" ref="A2:Z2541">
    <sortCondition ref="A2:A2541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cc9a4c-72cd-411c-8c47-5875e6a4ded2" xsi:nil="true"/>
    <lcf76f155ced4ddcb4097134ff3c332f xmlns="c07d245a-a97f-49c7-bbfe-5947ae7ed9b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13" ma:contentTypeDescription="Create a new document." ma:contentTypeScope="" ma:versionID="a2d6e22f13584b11c23888c8247c6120">
  <xsd:schema xmlns:xsd="http://www.w3.org/2001/XMLSchema" xmlns:xs="http://www.w3.org/2001/XMLSchema" xmlns:p="http://schemas.microsoft.com/office/2006/metadata/properties" xmlns:ns2="c07d245a-a97f-49c7-bbfe-5947ae7ed9b3" xmlns:ns3="06cc9a4c-72cd-411c-8c47-5875e6a4ded2" targetNamespace="http://schemas.microsoft.com/office/2006/metadata/properties" ma:root="true" ma:fieldsID="f03653f0e492c9441f7b30316035fcbf" ns2:_="" ns3:_="">
    <xsd:import namespace="c07d245a-a97f-49c7-bbfe-5947ae7ed9b3"/>
    <xsd:import namespace="06cc9a4c-72cd-411c-8c47-5875e6a4d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8d370-74e9-4dc2-aebf-8db7fee3a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c9a4c-72cd-411c-8c47-5875e6a4ded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bcfef8-9432-4cb1-8854-6ea79039fe9b}" ma:internalName="TaxCatchAll" ma:showField="CatchAllData" ma:web="06cc9a4c-72cd-411c-8c47-5875e6a4de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CBCFF-E68E-48FC-B983-054C2F1B77FE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c07d245a-a97f-49c7-bbfe-5947ae7ed9b3"/>
    <ds:schemaRef ds:uri="http://schemas.openxmlformats.org/package/2006/metadata/core-properties"/>
    <ds:schemaRef ds:uri="06cc9a4c-72cd-411c-8c47-5875e6a4ded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ED811E-1CBE-40BA-9C66-29C0524562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4550C-DECF-4D9C-98AA-21D072712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06cc9a4c-72cd-411c-8c47-5875e6a4d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Sum_Fall Order Form V9</vt:lpstr>
      <vt:lpstr>Order Recap V9</vt:lpstr>
      <vt:lpstr>Export Tab - V9</vt:lpstr>
      <vt:lpstr>'2026 Sum_Fall Order Form V9'!Print_Area</vt:lpstr>
      <vt:lpstr>'Order Recap V9'!Print_Area</vt:lpstr>
      <vt:lpstr>'2026 Sum_Fall Order Form V9'!Print_Titles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Fite</dc:creator>
  <cp:keywords/>
  <dc:description/>
  <cp:lastModifiedBy>Luke Ellingson</cp:lastModifiedBy>
  <cp:revision/>
  <dcterms:created xsi:type="dcterms:W3CDTF">2024-11-11T20:32:11Z</dcterms:created>
  <dcterms:modified xsi:type="dcterms:W3CDTF">2026-04-22T15:30:26Z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